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8_{49E873E8-5B37-4661-8239-8BF82E4D2553}" xr6:coauthVersionLast="47" xr6:coauthVersionMax="47" xr10:uidLastSave="{00000000-0000-0000-0000-000000000000}"/>
  <bookViews>
    <workbookView xWindow="-120" yWindow="-120" windowWidth="29040" windowHeight="15840" xr2:uid="{B0B35FAD-13DB-4A3E-8FC0-945E89DE12BF}"/>
  </bookViews>
  <sheets>
    <sheet name="DisCo September 2022 Remittan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September 2022 Remittance'!$B$2:$N$57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F15" i="1"/>
  <c r="K14" i="1"/>
  <c r="L14" i="1" s="1"/>
  <c r="G14" i="1"/>
  <c r="K13" i="1"/>
  <c r="L13" i="1" s="1"/>
  <c r="G13" i="1"/>
  <c r="K12" i="1"/>
  <c r="L12" i="1" s="1"/>
  <c r="G12" i="1"/>
  <c r="K11" i="1"/>
  <c r="L11" i="1" s="1"/>
  <c r="G11" i="1"/>
  <c r="K10" i="1"/>
  <c r="L10" i="1" s="1"/>
  <c r="G10" i="1"/>
  <c r="K9" i="1"/>
  <c r="L9" i="1" s="1"/>
  <c r="G9" i="1"/>
  <c r="K8" i="1"/>
  <c r="L8" i="1" s="1"/>
  <c r="G8" i="1"/>
  <c r="K7" i="1"/>
  <c r="L7" i="1" s="1"/>
  <c r="G7" i="1"/>
  <c r="K6" i="1"/>
  <c r="L6" i="1" s="1"/>
  <c r="G6" i="1"/>
  <c r="K5" i="1"/>
  <c r="L5" i="1" s="1"/>
  <c r="G5" i="1"/>
  <c r="K4" i="1"/>
  <c r="M4" i="1" s="1"/>
  <c r="G4" i="1"/>
  <c r="M12" i="1" l="1"/>
  <c r="M13" i="1"/>
  <c r="M5" i="1"/>
  <c r="M11" i="1"/>
  <c r="G15" i="1"/>
  <c r="E15" i="1" s="1"/>
  <c r="M6" i="1"/>
  <c r="M14" i="1"/>
  <c r="K15" i="1"/>
  <c r="M9" i="1"/>
  <c r="M8" i="1"/>
  <c r="M7" i="1"/>
  <c r="M10" i="1"/>
  <c r="L4" i="1"/>
  <c r="M15" i="1" l="1"/>
  <c r="L15" i="1"/>
</calcChain>
</file>

<file path=xl/sharedStrings.xml><?xml version="1.0" encoding="utf-8"?>
<sst xmlns="http://schemas.openxmlformats.org/spreadsheetml/2006/main" count="24" uniqueCount="24">
  <si>
    <t>SEPTEMBER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</si>
  <si>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</si>
  <si>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</si>
  <si>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</si>
  <si>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</si>
  <si>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</si>
  <si>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</si>
  <si>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Regulatory Net Off (MDA Debt Repayment) (NGN)</t>
  </si>
  <si>
    <t>Regulatory Net Off (Excess Tariff Remittance) (NGN)</t>
  </si>
  <si>
    <t>TOTAL DISCO PAYMENTS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</si>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</sst>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2" borderId="2" xfId="2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0" fontId="3" fillId="3" borderId="2" xfId="2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43" fontId="3" fillId="3" borderId="2" xfId="1" applyFont="1" applyFill="1" applyBorder="1"/>
    <xf numFmtId="10" fontId="5" fillId="3" borderId="2" xfId="2" applyNumberFormat="1" applyFont="1" applyFill="1" applyBorder="1"/>
    <xf numFmtId="10" fontId="3" fillId="3" borderId="2" xfId="2" applyNumberFormat="1" applyFont="1" applyFill="1" applyBorder="1"/>
    <xf numFmtId="4" fontId="6" fillId="2" borderId="2" xfId="0" applyNumberFormat="1" applyFont="1" applyFill="1" applyBorder="1"/>
    <xf numFmtId="43" fontId="6" fillId="2" borderId="2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September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September 2022 Remittance'!$F$4:$F$14</c:f>
              <c:numCache>
                <c:formatCode>#,##0.00</c:formatCode>
                <c:ptCount val="11"/>
                <c:pt idx="0">
                  <c:v>9871279557.7366447</c:v>
                </c:pt>
                <c:pt idx="1">
                  <c:v>6467566163.8108482</c:v>
                </c:pt>
                <c:pt idx="2">
                  <c:v>6751331673.7192774</c:v>
                </c:pt>
                <c:pt idx="3">
                  <c:v>6057973181.5782166</c:v>
                </c:pt>
                <c:pt idx="4">
                  <c:v>8239171225.174345</c:v>
                </c:pt>
                <c:pt idx="5">
                  <c:v>10317122630.298628</c:v>
                </c:pt>
                <c:pt idx="6">
                  <c:v>3878911505.3813925</c:v>
                </c:pt>
                <c:pt idx="7">
                  <c:v>4826839642.9564934</c:v>
                </c:pt>
                <c:pt idx="8">
                  <c:v>4558933713.1547356</c:v>
                </c:pt>
                <c:pt idx="9">
                  <c:v>5073636599.3424158</c:v>
                </c:pt>
                <c:pt idx="10">
                  <c:v>1968868496.7525952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7-4AB0-917D-C85565707611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September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September 2022 Remittance'!$G$4:$G$14</c:f>
              <c:numCache>
                <c:formatCode>_(* #,##0.00_);_(* \(#,##0.00\);_(* "-"??_);_(@_)</c:formatCode>
                <c:ptCount val="11"/>
                <c:pt idx="0">
                  <c:v>9106255392.0120544</c:v>
                </c:pt>
                <c:pt idx="1">
                  <c:v>5532356096.5237999</c:v>
                </c:pt>
                <c:pt idx="2">
                  <c:v>5983030129.2500238</c:v>
                </c:pt>
                <c:pt idx="3">
                  <c:v>5549103434.3256464</c:v>
                </c:pt>
                <c:pt idx="4">
                  <c:v>6656426432.8183527</c:v>
                </c:pt>
                <c:pt idx="5">
                  <c:v>8762332249.9126244</c:v>
                </c:pt>
                <c:pt idx="6">
                  <c:v>2411519282.8956118</c:v>
                </c:pt>
                <c:pt idx="7">
                  <c:v>3970558290.2960114</c:v>
                </c:pt>
                <c:pt idx="8">
                  <c:v>3726016523.7613654</c:v>
                </c:pt>
                <c:pt idx="9">
                  <c:v>4189809103.7369671</c:v>
                </c:pt>
                <c:pt idx="10">
                  <c:v>206731192.15902248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7-4AB0-917D-C85565707611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September 2022 Remittance'!$D$4:$D$14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September 2022 Remittance'!$H$4:$H$14</c:f>
              <c:numCache>
                <c:formatCode>#,##0.00</c:formatCode>
                <c:ptCount val="11"/>
                <c:pt idx="0">
                  <c:v>7895844655.4099998</c:v>
                </c:pt>
                <c:pt idx="1">
                  <c:v>3276037180.0500002</c:v>
                </c:pt>
                <c:pt idx="2">
                  <c:v>4044040556.9899998</c:v>
                </c:pt>
                <c:pt idx="3">
                  <c:v>2394768838.6199999</c:v>
                </c:pt>
                <c:pt idx="4">
                  <c:v>4338238050.6700001</c:v>
                </c:pt>
                <c:pt idx="5">
                  <c:v>8972147870.2800007</c:v>
                </c:pt>
                <c:pt idx="6">
                  <c:v>979280507.86000001</c:v>
                </c:pt>
                <c:pt idx="7">
                  <c:v>604748535.41999996</c:v>
                </c:pt>
                <c:pt idx="8">
                  <c:v>3123496567.5599999</c:v>
                </c:pt>
                <c:pt idx="9">
                  <c:v>2276896657.6799998</c:v>
                </c:pt>
                <c:pt idx="10">
                  <c:v>206731192.16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7-4AB0-917D-C8556570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15</xdr:row>
      <xdr:rowOff>163286</xdr:rowOff>
    </xdr:from>
    <xdr:to>
      <xdr:col>13</xdr:col>
      <xdr:colOff>0</xdr:colOff>
      <xdr:row>42</xdr:row>
      <xdr:rowOff>21772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FDF01B-609F-4D08-BDDA-016F992F0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431347</xdr:colOff>
      <xdr:row>42</xdr:row>
      <xdr:rowOff>174171</xdr:rowOff>
    </xdr:from>
    <xdr:to>
      <xdr:col>9</xdr:col>
      <xdr:colOff>1646464</xdr:colOff>
      <xdr:row>54</xdr:row>
      <xdr:rowOff>136072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944EAD-3822-41A6-B007-1BE14BEA48EC}"/>
            </a:ext>
          </a:extLst>
        </xdr:cNvPr>
        <xdr:cNvSpPr txBox="1"/>
      </xdr:nvSpPr>
      <xdr:spPr>
        <a:xfrm>
          <a:off x="825954" y="8379278"/>
          <a:ext cx="9352189" cy="22479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/>
            <a:t>September </a:t>
          </a:r>
          <a:r>
            <a:rPr lang="en-US" sz="1200" b="1" u="sng"/>
            <a:t>2022 DisCo Remittances</a:t>
          </a:r>
        </a:p>
        <a:p>
          <a:r>
            <a:rPr lang="en-US" sz="1200" baseline="0"/>
            <a:t>1. Discos' expected overall payment performance (based on the Minimum Remittance) is 82.48% but overall DisCo payment performance achieved at the time of generating this report is 73.17%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88.72% of the MRO requirements.</a:t>
          </a:r>
          <a:endParaRPr lang="en-US" sz="1200" baseline="0"/>
        </a:p>
        <a:p>
          <a:endParaRPr lang="en-US" sz="1200" baseline="0"/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With the implementation of NERC's order on Regulatory Net-Offs, seven DisCos (Abuja, Benin, Eko, Enugu, Kaduna, Kano, Port-Harcourt Discos) have not satisfied the requirements of the Minimum Remittance Order.</a:t>
          </a:r>
        </a:p>
        <a:p>
          <a:endParaRPr lang="en-GB" sz="12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Subsequent Payments are expected from DisCos with outstanding MRO payments.</a:t>
          </a:r>
        </a:p>
        <a:p>
          <a:endParaRPr lang="en-GB" sz="1200">
            <a:effectLst/>
          </a:endParaRPr>
        </a:p>
        <a:p>
          <a:pPr eaLnBrk="1" fontAlgn="auto" latinLnBrk="0" hangingPunct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For DisCos that have surpassed the month's Minimum Remittance obligation, a review of the annual performance will be carried out in respect of the excess payment.</a:t>
          </a:r>
          <a:endParaRPr lang="en-GB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SEPTEMBER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ABUJA</v>
          </cell>
          <cell r="D4">
            <v>9871279557.7366447</v>
          </cell>
          <cell r="E4">
            <v>9106255392.0120544</v>
          </cell>
          <cell r="F4">
            <v>7895844655.4099998</v>
          </cell>
        </row>
        <row r="5">
          <cell r="B5" t="str">
            <v>BENIN</v>
          </cell>
          <cell r="D5">
            <v>6467566163.8108482</v>
          </cell>
          <cell r="E5">
            <v>5532356096.5237999</v>
          </cell>
          <cell r="F5">
            <v>3276037180.0500002</v>
          </cell>
        </row>
        <row r="6">
          <cell r="B6" t="str">
            <v>EKO</v>
          </cell>
          <cell r="D6">
            <v>6751331673.7192774</v>
          </cell>
          <cell r="E6">
            <v>5983030129.2500238</v>
          </cell>
          <cell r="F6">
            <v>4044040556.9899998</v>
          </cell>
        </row>
        <row r="7">
          <cell r="B7" t="str">
            <v>ENUGU</v>
          </cell>
          <cell r="D7">
            <v>6057973181.5782166</v>
          </cell>
          <cell r="E7">
            <v>5549103434.3256464</v>
          </cell>
          <cell r="F7">
            <v>2394768838.6199999</v>
          </cell>
        </row>
        <row r="8">
          <cell r="B8" t="str">
            <v>IBADAN</v>
          </cell>
          <cell r="D8">
            <v>8239171225.174345</v>
          </cell>
          <cell r="E8">
            <v>6656426432.8183527</v>
          </cell>
          <cell r="F8">
            <v>4338238050.6700001</v>
          </cell>
        </row>
        <row r="9">
          <cell r="B9" t="str">
            <v>IKEJA</v>
          </cell>
          <cell r="D9">
            <v>10317122630.298628</v>
          </cell>
          <cell r="E9">
            <v>8762332249.9126244</v>
          </cell>
          <cell r="F9">
            <v>8972147870.2800007</v>
          </cell>
        </row>
        <row r="10">
          <cell r="B10" t="str">
            <v>JOS</v>
          </cell>
          <cell r="D10">
            <v>3878911505.3813925</v>
          </cell>
          <cell r="E10">
            <v>2411519282.8956118</v>
          </cell>
          <cell r="F10">
            <v>979280507.86000001</v>
          </cell>
        </row>
        <row r="11">
          <cell r="B11" t="str">
            <v>KADUNA</v>
          </cell>
          <cell r="D11">
            <v>4826839642.9564934</v>
          </cell>
          <cell r="E11">
            <v>3970558290.2960114</v>
          </cell>
          <cell r="F11">
            <v>604748535.41999996</v>
          </cell>
        </row>
        <row r="12">
          <cell r="B12" t="str">
            <v>KANO</v>
          </cell>
          <cell r="D12">
            <v>4558933713.1547356</v>
          </cell>
          <cell r="E12">
            <v>3726016523.7613654</v>
          </cell>
          <cell r="F12">
            <v>3123496567.5599999</v>
          </cell>
        </row>
        <row r="13">
          <cell r="B13" t="str">
            <v>PH</v>
          </cell>
          <cell r="D13">
            <v>5073636599.3424158</v>
          </cell>
          <cell r="E13">
            <v>4189809103.7369671</v>
          </cell>
          <cell r="F13">
            <v>2276896657.6799998</v>
          </cell>
        </row>
        <row r="14">
          <cell r="B14" t="str">
            <v>YOLA</v>
          </cell>
          <cell r="D14">
            <v>1968868496.7525952</v>
          </cell>
          <cell r="E14">
            <v>206731192.15902248</v>
          </cell>
          <cell r="F14">
            <v>206731192.16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C3E4-396E-44FF-A616-DD156ED332FB}">
  <sheetPr>
    <tabColor theme="3"/>
  </sheetPr>
  <dimension ref="C2:U15"/>
  <sheetViews>
    <sheetView showGridLines="0" tabSelected="1" view="pageBreakPreview" zoomScale="60" zoomScaleNormal="90" workbookViewId="0">
      <selection activeCell="N7" sqref="N7"/>
    </sheetView>
  </sheetViews>
  <sheetFormatPr defaultRowHeight="15" x14ac:dyDescent="0.25"/>
  <cols>
    <col min="1" max="1" width="6" customWidth="1"/>
    <col min="2" max="2" width="6.5703125" customWidth="1"/>
    <col min="3" max="3" width="4.28515625" bestFit="1" customWidth="1"/>
    <col min="4" max="4" width="14.140625" customWidth="1"/>
    <col min="5" max="5" width="23.5703125" customWidth="1"/>
    <col min="6" max="6" width="18.140625" bestFit="1" customWidth="1"/>
    <col min="7" max="7" width="18" bestFit="1" customWidth="1"/>
    <col min="8" max="8" width="19" bestFit="1" customWidth="1"/>
    <col min="9" max="9" width="23.7109375" bestFit="1" customWidth="1"/>
    <col min="10" max="10" width="25" bestFit="1" customWidth="1"/>
    <col min="11" max="11" width="18" bestFit="1" customWidth="1"/>
    <col min="12" max="12" width="19.140625" customWidth="1"/>
    <col min="13" max="13" width="24.28515625" bestFit="1" customWidth="1"/>
    <col min="14" max="14" width="7.7109375" customWidth="1"/>
  </cols>
  <sheetData>
    <row r="2" spans="3:21" x14ac:dyDescent="0.25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3:21" s="1" customFormat="1" ht="65.25" customHeight="1" x14ac:dyDescent="0.25"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</row>
    <row r="4" spans="3:21" x14ac:dyDescent="0.25">
      <c r="C4" s="2">
        <v>1</v>
      </c>
      <c r="D4" s="3" t="s">
        <v>12</v>
      </c>
      <c r="E4" s="4">
        <v>0.92249999999999999</v>
      </c>
      <c r="F4" s="19">
        <v>9871279557.7366447</v>
      </c>
      <c r="G4" s="5">
        <f>F4*E4</f>
        <v>9106255392.0120544</v>
      </c>
      <c r="H4" s="19">
        <v>7895844655.4099998</v>
      </c>
      <c r="I4" s="20"/>
      <c r="J4" s="20">
        <v>0</v>
      </c>
      <c r="K4" s="20">
        <f>H4+I4+J4</f>
        <v>7895844655.4099998</v>
      </c>
      <c r="L4" s="6">
        <f>K4/F4</f>
        <v>0.79988056353055148</v>
      </c>
      <c r="M4" s="7">
        <f>IFERROR(K4/G4, "")</f>
        <v>0.86707920165913432</v>
      </c>
      <c r="T4" s="8"/>
      <c r="U4" s="9"/>
    </row>
    <row r="5" spans="3:21" x14ac:dyDescent="0.25">
      <c r="C5" s="2">
        <v>2</v>
      </c>
      <c r="D5" s="3" t="s">
        <v>13</v>
      </c>
      <c r="E5" s="4">
        <v>0.85540000000000005</v>
      </c>
      <c r="F5" s="19">
        <v>6467566163.8108482</v>
      </c>
      <c r="G5" s="5">
        <f t="shared" ref="G5:G14" si="0">F5*E5</f>
        <v>5532356096.5237999</v>
      </c>
      <c r="H5" s="19">
        <v>3276037180.0500002</v>
      </c>
      <c r="I5" s="20"/>
      <c r="J5" s="20">
        <v>2102069470.8199999</v>
      </c>
      <c r="K5" s="20">
        <f t="shared" ref="K5:K14" si="1">H5+I5+J5</f>
        <v>5378106650.8699999</v>
      </c>
      <c r="L5" s="6">
        <f t="shared" ref="L5:L15" si="2">K5/F5</f>
        <v>0.83155031037225413</v>
      </c>
      <c r="M5" s="7">
        <f t="shared" ref="M5:M15" si="3">IFERROR(K5/G5, "")</f>
        <v>0.97211867006342545</v>
      </c>
      <c r="T5" s="8"/>
      <c r="U5" s="9"/>
    </row>
    <row r="6" spans="3:21" x14ac:dyDescent="0.25">
      <c r="C6" s="2">
        <v>3</v>
      </c>
      <c r="D6" s="3" t="s">
        <v>14</v>
      </c>
      <c r="E6" s="4">
        <v>0.88619999999999999</v>
      </c>
      <c r="F6" s="19">
        <v>6751331673.7192774</v>
      </c>
      <c r="G6" s="5">
        <f t="shared" si="0"/>
        <v>5983030129.2500238</v>
      </c>
      <c r="H6" s="19">
        <v>4044040556.9899998</v>
      </c>
      <c r="I6" s="20"/>
      <c r="J6" s="20">
        <v>1588328668.5599999</v>
      </c>
      <c r="K6" s="20">
        <f t="shared" si="1"/>
        <v>5632369225.5499992</v>
      </c>
      <c r="L6" s="6">
        <f t="shared" si="2"/>
        <v>0.83426048337618597</v>
      </c>
      <c r="M6" s="7">
        <f t="shared" si="3"/>
        <v>0.94139075081943802</v>
      </c>
      <c r="T6" s="8"/>
      <c r="U6" s="9"/>
    </row>
    <row r="7" spans="3:21" x14ac:dyDescent="0.25">
      <c r="C7" s="2">
        <v>4</v>
      </c>
      <c r="D7" s="3" t="s">
        <v>15</v>
      </c>
      <c r="E7" s="4">
        <v>0.91600000000000004</v>
      </c>
      <c r="F7" s="19">
        <v>6057973181.5782166</v>
      </c>
      <c r="G7" s="5">
        <f t="shared" si="0"/>
        <v>5549103434.3256464</v>
      </c>
      <c r="H7" s="19">
        <v>2394768838.6199999</v>
      </c>
      <c r="I7" s="20"/>
      <c r="J7" s="20">
        <v>2619343105.6700001</v>
      </c>
      <c r="K7" s="20">
        <f t="shared" si="1"/>
        <v>5014111944.29</v>
      </c>
      <c r="L7" s="6">
        <f t="shared" si="2"/>
        <v>0.82768803921705858</v>
      </c>
      <c r="M7" s="7">
        <f t="shared" si="3"/>
        <v>0.90358956246403777</v>
      </c>
      <c r="T7" s="8"/>
      <c r="U7" s="9"/>
    </row>
    <row r="8" spans="3:21" x14ac:dyDescent="0.25">
      <c r="C8" s="2">
        <v>5</v>
      </c>
      <c r="D8" s="3" t="s">
        <v>16</v>
      </c>
      <c r="E8" s="4">
        <v>0.80789999999999995</v>
      </c>
      <c r="F8" s="19">
        <v>8239171225.174345</v>
      </c>
      <c r="G8" s="5">
        <f t="shared" si="0"/>
        <v>6656426432.8183527</v>
      </c>
      <c r="H8" s="19">
        <v>4338238050.6700001</v>
      </c>
      <c r="I8" s="20"/>
      <c r="J8" s="20">
        <v>2546834662.0300002</v>
      </c>
      <c r="K8" s="20">
        <f t="shared" si="1"/>
        <v>6885072712.7000008</v>
      </c>
      <c r="L8" s="10">
        <f t="shared" si="2"/>
        <v>0.8356511261306272</v>
      </c>
      <c r="M8" s="7">
        <f t="shared" si="3"/>
        <v>1.0343497043329957</v>
      </c>
      <c r="T8" s="8"/>
      <c r="U8" s="9"/>
    </row>
    <row r="9" spans="3:21" x14ac:dyDescent="0.25">
      <c r="C9" s="2">
        <v>6</v>
      </c>
      <c r="D9" s="3" t="s">
        <v>17</v>
      </c>
      <c r="E9" s="4">
        <v>0.84930000000000005</v>
      </c>
      <c r="F9" s="19">
        <v>10317122630.298628</v>
      </c>
      <c r="G9" s="5">
        <f t="shared" si="0"/>
        <v>8762332249.9126244</v>
      </c>
      <c r="H9" s="19">
        <v>8972147870.2800007</v>
      </c>
      <c r="I9" s="20"/>
      <c r="J9" s="20">
        <v>1017665344.1900001</v>
      </c>
      <c r="K9" s="20">
        <f t="shared" si="1"/>
        <v>9989813214.4700012</v>
      </c>
      <c r="L9" s="10">
        <f t="shared" si="2"/>
        <v>0.96827512596705922</v>
      </c>
      <c r="M9" s="7">
        <f t="shared" si="3"/>
        <v>1.1400861014565633</v>
      </c>
      <c r="T9" s="8"/>
      <c r="U9" s="9"/>
    </row>
    <row r="10" spans="3:21" x14ac:dyDescent="0.25">
      <c r="C10" s="2">
        <v>7</v>
      </c>
      <c r="D10" s="3" t="s">
        <v>18</v>
      </c>
      <c r="E10" s="4">
        <v>0.62170000000000003</v>
      </c>
      <c r="F10" s="19">
        <v>3878911505.3813925</v>
      </c>
      <c r="G10" s="5">
        <f t="shared" si="0"/>
        <v>2411519282.8956118</v>
      </c>
      <c r="H10" s="19">
        <v>979280507.86000001</v>
      </c>
      <c r="I10" s="20"/>
      <c r="J10" s="20">
        <v>1541957560.1800001</v>
      </c>
      <c r="K10" s="20">
        <f t="shared" si="1"/>
        <v>2521238068.04</v>
      </c>
      <c r="L10" s="10">
        <f t="shared" si="2"/>
        <v>0.64998597275090453</v>
      </c>
      <c r="M10" s="7">
        <f t="shared" si="3"/>
        <v>1.045497784704688</v>
      </c>
      <c r="T10" s="8"/>
      <c r="U10" s="9"/>
    </row>
    <row r="11" spans="3:21" x14ac:dyDescent="0.25">
      <c r="C11" s="2">
        <v>8</v>
      </c>
      <c r="D11" s="3" t="s">
        <v>19</v>
      </c>
      <c r="E11" s="4">
        <v>0.8226</v>
      </c>
      <c r="F11" s="19">
        <v>4826839642.9564934</v>
      </c>
      <c r="G11" s="5">
        <f t="shared" si="0"/>
        <v>3970558290.2960114</v>
      </c>
      <c r="H11" s="19">
        <v>604748535.41999996</v>
      </c>
      <c r="I11" s="20"/>
      <c r="J11" s="20">
        <v>237093130</v>
      </c>
      <c r="K11" s="20">
        <f t="shared" si="1"/>
        <v>841841665.41999996</v>
      </c>
      <c r="L11" s="6">
        <f t="shared" si="2"/>
        <v>0.17440845930078641</v>
      </c>
      <c r="M11" s="7">
        <f t="shared" si="3"/>
        <v>0.21202098140139364</v>
      </c>
      <c r="T11" s="8"/>
      <c r="U11" s="9"/>
    </row>
    <row r="12" spans="3:21" x14ac:dyDescent="0.25">
      <c r="C12" s="2">
        <v>9</v>
      </c>
      <c r="D12" s="3" t="s">
        <v>20</v>
      </c>
      <c r="E12" s="4">
        <v>0.81730000000000003</v>
      </c>
      <c r="F12" s="19">
        <v>4558933713.1547356</v>
      </c>
      <c r="G12" s="5">
        <f t="shared" si="0"/>
        <v>3726016523.7613654</v>
      </c>
      <c r="H12" s="19">
        <v>3123496567.5599999</v>
      </c>
      <c r="I12" s="20"/>
      <c r="J12" s="20">
        <v>0</v>
      </c>
      <c r="K12" s="20">
        <f t="shared" si="1"/>
        <v>3123496567.5599999</v>
      </c>
      <c r="L12" s="6">
        <f t="shared" si="2"/>
        <v>0.68513752646747128</v>
      </c>
      <c r="M12" s="7">
        <f t="shared" si="3"/>
        <v>0.83829380456071367</v>
      </c>
      <c r="T12" s="8"/>
      <c r="U12" s="9"/>
    </row>
    <row r="13" spans="3:21" x14ac:dyDescent="0.25">
      <c r="C13" s="2">
        <v>10</v>
      </c>
      <c r="D13" s="3" t="s">
        <v>21</v>
      </c>
      <c r="E13" s="4">
        <v>0.82579999999999998</v>
      </c>
      <c r="F13" s="19">
        <v>5073636599.3424158</v>
      </c>
      <c r="G13" s="5">
        <f t="shared" si="0"/>
        <v>4189809103.7369671</v>
      </c>
      <c r="H13" s="19">
        <v>2276896657.6799998</v>
      </c>
      <c r="I13" s="20"/>
      <c r="J13" s="20">
        <v>0</v>
      </c>
      <c r="K13" s="20">
        <f t="shared" si="1"/>
        <v>2276896657.6799998</v>
      </c>
      <c r="L13" s="6">
        <f t="shared" si="2"/>
        <v>0.44877014998967485</v>
      </c>
      <c r="M13" s="7">
        <f t="shared" si="3"/>
        <v>0.54343684910350554</v>
      </c>
      <c r="T13" s="8"/>
      <c r="U13" s="9"/>
    </row>
    <row r="14" spans="3:21" x14ac:dyDescent="0.25">
      <c r="C14" s="2">
        <v>11</v>
      </c>
      <c r="D14" s="3" t="s">
        <v>22</v>
      </c>
      <c r="E14" s="4">
        <v>0.105</v>
      </c>
      <c r="F14" s="19">
        <v>1968868496.7525952</v>
      </c>
      <c r="G14" s="5">
        <f t="shared" si="0"/>
        <v>206731192.15902248</v>
      </c>
      <c r="H14" s="19">
        <v>206731192.16</v>
      </c>
      <c r="I14" s="20"/>
      <c r="J14" s="20">
        <v>0</v>
      </c>
      <c r="K14" s="20">
        <f t="shared" si="1"/>
        <v>206731192.16</v>
      </c>
      <c r="L14" s="10">
        <f t="shared" si="2"/>
        <v>0.10500000000049647</v>
      </c>
      <c r="M14" s="7">
        <f t="shared" si="3"/>
        <v>1.0000000000047284</v>
      </c>
      <c r="T14" s="8"/>
      <c r="U14" s="9"/>
    </row>
    <row r="15" spans="3:21" x14ac:dyDescent="0.25">
      <c r="C15" s="13"/>
      <c r="D15" s="13" t="s">
        <v>23</v>
      </c>
      <c r="E15" s="14">
        <f>G15/F15</f>
        <v>0.82477268236354961</v>
      </c>
      <c r="F15" s="15">
        <f>SUM(F4:F14)</f>
        <v>68011634389.905602</v>
      </c>
      <c r="G15" s="16">
        <f>SUM(G4:G14)</f>
        <v>56094138127.691483</v>
      </c>
      <c r="H15" s="15">
        <f>SUM(H4:H14)</f>
        <v>38112230612.699997</v>
      </c>
      <c r="I15" s="16">
        <f t="shared" ref="I15:K15" si="4">SUM(I4:I14)</f>
        <v>0</v>
      </c>
      <c r="J15" s="16">
        <f t="shared" si="4"/>
        <v>11653291941.450001</v>
      </c>
      <c r="K15" s="16">
        <f t="shared" si="4"/>
        <v>49765522554.150002</v>
      </c>
      <c r="L15" s="17">
        <f t="shared" si="2"/>
        <v>0.73172072691045753</v>
      </c>
      <c r="M15" s="18">
        <f t="shared" si="3"/>
        <v>0.88717866456678307</v>
      </c>
      <c r="T15" s="8"/>
      <c r="U15" s="9"/>
    </row>
  </sheetData>
  <mergeCells count="1">
    <mergeCell ref="C2:M2"/>
  </mergeCells>
  <conditionalFormatting sqref="M4:M14">
    <cfRule type="cellIs" dxfId="0" priority="1" operator="greaterThan">
      <formula>0.99999</formula>
    </cfRule>
  </conditionalFormatting>
  <pageMargins left="0.7" right="0.7" top="0.75" bottom="0.75" header="0.3" footer="0.3"/>
  <pageSetup scale="55" orientation="landscape" r:id="rId1"/>
  <rowBreaks count="1" manualBreakCount="1">
    <brk id="57" min="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September 2022 Remittance</vt:lpstr>
      <vt:lpstr>'DisCo September 2022 Remittance'!Print_Area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dcterms:created xsi:type="dcterms:W3CDTF">2023-03-27T10:18:43Z</dcterms:created>
  <dcterms:modified xsi:type="dcterms:W3CDTF">2023-03-27T10:29:37Z</dcterms:modified>
</cp:coreProperties>
</file>