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F58D0BAA-7C19-406E-965F-049A600FF6CC}" xr6:coauthVersionLast="47" xr6:coauthVersionMax="47" xr10:uidLastSave="{00000000-0000-0000-0000-000000000000}"/>
  <bookViews>
    <workbookView xWindow="-120" yWindow="-120" windowWidth="29040" windowHeight="15840" xr2:uid="{E36327C7-7F7F-4444-9B13-6CCA9BA9D93D}"/>
  </bookViews>
  <sheets>
    <sheet name="DisCo May 2022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May 2022 Remittance'!$B$1:$K$53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10" i="1" s="1"/>
  <c r="I9" i="1"/>
  <c r="G9" i="1"/>
  <c r="J9" i="1" s="1"/>
  <c r="I8" i="1"/>
  <c r="G8" i="1"/>
  <c r="J8" i="1" s="1"/>
  <c r="I7" i="1"/>
  <c r="G7" i="1"/>
  <c r="J7" i="1" s="1"/>
  <c r="I6" i="1"/>
  <c r="G6" i="1"/>
  <c r="J6" i="1" s="1"/>
  <c r="I5" i="1"/>
  <c r="G5" i="1"/>
  <c r="J5" i="1" s="1"/>
  <c r="I4" i="1"/>
  <c r="G4" i="1"/>
  <c r="J4" i="1" s="1"/>
  <c r="G15" i="1" l="1"/>
  <c r="E15" i="1" s="1"/>
  <c r="I15" i="1"/>
  <c r="J15" i="1" l="1"/>
</calcChain>
</file>

<file path=xl/sharedStrings.xml><?xml version="1.0" encoding="utf-8"?>
<sst xmlns="http://schemas.openxmlformats.org/spreadsheetml/2006/main" count="21" uniqueCount="21">
  <si>
    <t>MAY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</si>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</sst>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4" fontId="6" fillId="2" borderId="2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64" fontId="3" fillId="3" borderId="2" xfId="2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43" fontId="3" fillId="3" borderId="2" xfId="1" applyFont="1" applyFill="1" applyBorder="1"/>
    <xf numFmtId="164" fontId="5" fillId="3" borderId="2" xfId="2" applyNumberFormat="1" applyFont="1" applyFill="1" applyBorder="1"/>
    <xf numFmtId="164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May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May 2022 Remittance'!$F$4:$F$14</c:f>
              <c:numCache>
                <c:formatCode>#,##0.00</c:formatCode>
                <c:ptCount val="11"/>
                <c:pt idx="0">
                  <c:v>7846342615.2909431</c:v>
                </c:pt>
                <c:pt idx="1">
                  <c:v>5925666005.0841198</c:v>
                </c:pt>
                <c:pt idx="2">
                  <c:v>7253294242.0342388</c:v>
                </c:pt>
                <c:pt idx="3">
                  <c:v>5795117654.000494</c:v>
                </c:pt>
                <c:pt idx="4">
                  <c:v>8016234308.1588726</c:v>
                </c:pt>
                <c:pt idx="5">
                  <c:v>9455832932.6365929</c:v>
                </c:pt>
                <c:pt idx="6">
                  <c:v>3505601628.2242022</c:v>
                </c:pt>
                <c:pt idx="7">
                  <c:v>4946944951.3274565</c:v>
                </c:pt>
                <c:pt idx="8">
                  <c:v>4401919265.5546427</c:v>
                </c:pt>
                <c:pt idx="9">
                  <c:v>4160463449.2114482</c:v>
                </c:pt>
                <c:pt idx="10">
                  <c:v>2065379434.7327919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6-4F4B-96D3-B7C8F2499AEC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May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May 2022 Remittance'!$G$4:$G$14</c:f>
              <c:numCache>
                <c:formatCode>_(* #,##0.00_);_(* \(#,##0.00\);_(* "-"??_);_(@_)</c:formatCode>
                <c:ptCount val="11"/>
                <c:pt idx="0">
                  <c:v>7238251062.605895</c:v>
                </c:pt>
                <c:pt idx="1">
                  <c:v>5068814700.7489567</c:v>
                </c:pt>
                <c:pt idx="2">
                  <c:v>6427869357.2907419</c:v>
                </c:pt>
                <c:pt idx="3">
                  <c:v>5308327771.0644531</c:v>
                </c:pt>
                <c:pt idx="4">
                  <c:v>6476315697.561553</c:v>
                </c:pt>
                <c:pt idx="5">
                  <c:v>8030838909.6882591</c:v>
                </c:pt>
                <c:pt idx="6">
                  <c:v>2179432532.2669864</c:v>
                </c:pt>
                <c:pt idx="7">
                  <c:v>4069356916.9619656</c:v>
                </c:pt>
                <c:pt idx="8">
                  <c:v>3597688615.7378097</c:v>
                </c:pt>
                <c:pt idx="9">
                  <c:v>3435710716.3588138</c:v>
                </c:pt>
                <c:pt idx="10">
                  <c:v>216864840.64694315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6-4F4B-96D3-B7C8F2499AEC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May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May 2022 Remittance'!$H$4:$H$14</c:f>
              <c:numCache>
                <c:formatCode>#,##0.00</c:formatCode>
                <c:ptCount val="11"/>
                <c:pt idx="0">
                  <c:v>5740678402.7700005</c:v>
                </c:pt>
                <c:pt idx="1">
                  <c:v>2438698784.9899998</c:v>
                </c:pt>
                <c:pt idx="2">
                  <c:v>6458937691.8900003</c:v>
                </c:pt>
                <c:pt idx="3">
                  <c:v>2470706247.9699998</c:v>
                </c:pt>
                <c:pt idx="4">
                  <c:v>3061111408.8400002</c:v>
                </c:pt>
                <c:pt idx="5">
                  <c:v>4700690162.0699997</c:v>
                </c:pt>
                <c:pt idx="6">
                  <c:v>714763158.53999996</c:v>
                </c:pt>
                <c:pt idx="7">
                  <c:v>203858586.02000001</c:v>
                </c:pt>
                <c:pt idx="8">
                  <c:v>1583436514.0799999</c:v>
                </c:pt>
                <c:pt idx="9">
                  <c:v>2977781255.8499999</c:v>
                </c:pt>
                <c:pt idx="10">
                  <c:v>216864840.65000001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C6-4F4B-96D3-B7C8F249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528637</xdr:colOff>
      <xdr:row>15</xdr:row>
      <xdr:rowOff>123826</xdr:rowOff>
    </xdr:from>
    <xdr:to>
      <xdr:col>9</xdr:col>
      <xdr:colOff>1600200</xdr:colOff>
      <xdr:row>41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0662DF-B667-4BDE-8EEA-B700149BD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533400</xdr:colOff>
      <xdr:row>41</xdr:row>
      <xdr:rowOff>180975</xdr:rowOff>
    </xdr:from>
    <xdr:to>
      <xdr:col>8</xdr:col>
      <xdr:colOff>762000</xdr:colOff>
      <xdr:row>51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B65457-35AD-4208-A0E0-729BE5D9CF28}"/>
            </a:ext>
          </a:extLst>
        </xdr:cNvPr>
        <xdr:cNvSpPr txBox="1"/>
      </xdr:nvSpPr>
      <xdr:spPr>
        <a:xfrm>
          <a:off x="1009650" y="8201025"/>
          <a:ext cx="688657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May</a:t>
          </a:r>
          <a:r>
            <a:rPr lang="en-US" sz="1100" b="1" u="sng" baseline="0"/>
            <a:t>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82.13% but overall DisCo payment performance achieved at the time of generating this report is 48.23%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58.73%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Nine Discos (with the exception of Eko and Yola Discos) have not met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MAY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ABUJA</v>
          </cell>
          <cell r="D4">
            <v>7846342615.2909431</v>
          </cell>
          <cell r="E4">
            <v>7238251062.605895</v>
          </cell>
          <cell r="F4">
            <v>5740678402.7700005</v>
          </cell>
        </row>
        <row r="5">
          <cell r="B5" t="str">
            <v>BENIN</v>
          </cell>
          <cell r="D5">
            <v>5925666005.0841198</v>
          </cell>
          <cell r="E5">
            <v>5068814700.7489567</v>
          </cell>
          <cell r="F5">
            <v>2438698784.9899998</v>
          </cell>
        </row>
        <row r="6">
          <cell r="B6" t="str">
            <v>EKO</v>
          </cell>
          <cell r="D6">
            <v>7253294242.0342388</v>
          </cell>
          <cell r="E6">
            <v>6427869357.2907419</v>
          </cell>
          <cell r="F6">
            <v>6458937691.8900003</v>
          </cell>
        </row>
        <row r="7">
          <cell r="B7" t="str">
            <v>ENUGU</v>
          </cell>
          <cell r="D7">
            <v>5795117654.000494</v>
          </cell>
          <cell r="E7">
            <v>5308327771.0644531</v>
          </cell>
          <cell r="F7">
            <v>2470706247.9699998</v>
          </cell>
        </row>
        <row r="8">
          <cell r="B8" t="str">
            <v>IBADAN</v>
          </cell>
          <cell r="D8">
            <v>8016234308.1588726</v>
          </cell>
          <cell r="E8">
            <v>6476315697.561553</v>
          </cell>
          <cell r="F8">
            <v>3061111408.8400002</v>
          </cell>
        </row>
        <row r="9">
          <cell r="B9" t="str">
            <v>IKEJA</v>
          </cell>
          <cell r="D9">
            <v>9455832932.6365929</v>
          </cell>
          <cell r="E9">
            <v>8030838909.6882591</v>
          </cell>
          <cell r="F9">
            <v>4700690162.0699997</v>
          </cell>
        </row>
        <row r="10">
          <cell r="B10" t="str">
            <v>JOS</v>
          </cell>
          <cell r="D10">
            <v>3505601628.2242022</v>
          </cell>
          <cell r="E10">
            <v>2179432532.2669864</v>
          </cell>
          <cell r="F10">
            <v>714763158.53999996</v>
          </cell>
        </row>
        <row r="11">
          <cell r="B11" t="str">
            <v>KADUNA</v>
          </cell>
          <cell r="D11">
            <v>4946944951.3274565</v>
          </cell>
          <cell r="E11">
            <v>4069356916.9619656</v>
          </cell>
          <cell r="F11">
            <v>203858586.02000001</v>
          </cell>
        </row>
        <row r="12">
          <cell r="B12" t="str">
            <v>KANO</v>
          </cell>
          <cell r="D12">
            <v>4401919265.5546427</v>
          </cell>
          <cell r="E12">
            <v>3597688615.7378097</v>
          </cell>
          <cell r="F12">
            <v>1583436514.0799999</v>
          </cell>
        </row>
        <row r="13">
          <cell r="B13" t="str">
            <v>PH</v>
          </cell>
          <cell r="D13">
            <v>4160463449.2114482</v>
          </cell>
          <cell r="E13">
            <v>3435710716.3588138</v>
          </cell>
          <cell r="F13">
            <v>2977781255.8499999</v>
          </cell>
        </row>
        <row r="14">
          <cell r="B14" t="str">
            <v>YOLA</v>
          </cell>
          <cell r="D14">
            <v>2065379434.7327919</v>
          </cell>
          <cell r="E14">
            <v>216864840.64694315</v>
          </cell>
          <cell r="F14">
            <v>216864840.65000001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6F28-1EDC-4AD0-9EBF-9672356BBCAB}">
  <sheetPr>
    <tabColor theme="3"/>
  </sheetPr>
  <dimension ref="C2:R15"/>
  <sheetViews>
    <sheetView showGridLines="0" tabSelected="1" topLeftCell="A28" zoomScaleNormal="100" workbookViewId="0">
      <selection activeCell="O55" sqref="O55"/>
    </sheetView>
  </sheetViews>
  <sheetFormatPr defaultRowHeight="15" x14ac:dyDescent="0.25"/>
  <cols>
    <col min="1" max="1" width="7.140625" customWidth="1"/>
    <col min="2" max="2" width="8.140625" customWidth="1"/>
    <col min="3" max="3" width="4.28515625" bestFit="1" customWidth="1"/>
    <col min="4" max="4" width="8.7109375" bestFit="1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16.85546875" customWidth="1"/>
    <col min="10" max="10" width="23.5703125" customWidth="1"/>
  </cols>
  <sheetData>
    <row r="2" spans="3:18" x14ac:dyDescent="0.25">
      <c r="C2" s="12" t="s">
        <v>0</v>
      </c>
      <c r="D2" s="12"/>
      <c r="E2" s="12"/>
      <c r="F2" s="12"/>
      <c r="G2" s="12"/>
      <c r="H2" s="12"/>
      <c r="I2" s="12"/>
      <c r="J2" s="12"/>
    </row>
    <row r="3" spans="3:18" s="1" customFormat="1" ht="42.75" customHeight="1" x14ac:dyDescent="0.25"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</row>
    <row r="4" spans="3:18" x14ac:dyDescent="0.25">
      <c r="C4" s="2">
        <v>1</v>
      </c>
      <c r="D4" s="3" t="s">
        <v>9</v>
      </c>
      <c r="E4" s="4">
        <v>0.92249999999999999</v>
      </c>
      <c r="F4" s="11">
        <v>7846342615.2909431</v>
      </c>
      <c r="G4" s="5">
        <f>F4*E4</f>
        <v>7238251062.605895</v>
      </c>
      <c r="H4" s="11">
        <v>5740678402.7700005</v>
      </c>
      <c r="I4" s="6">
        <f>H4/F4</f>
        <v>0.73163748822063579</v>
      </c>
      <c r="J4" s="7">
        <f t="shared" ref="J4:J13" si="0">IFERROR(H4/G4, "")</f>
        <v>0.79310296826085191</v>
      </c>
      <c r="Q4" s="8"/>
      <c r="R4" s="9"/>
    </row>
    <row r="5" spans="3:18" x14ac:dyDescent="0.25">
      <c r="C5" s="2">
        <v>2</v>
      </c>
      <c r="D5" s="3" t="s">
        <v>10</v>
      </c>
      <c r="E5" s="4">
        <v>0.85540000000000005</v>
      </c>
      <c r="F5" s="11">
        <v>5925666005.0841198</v>
      </c>
      <c r="G5" s="5">
        <f t="shared" ref="G5:G14" si="1">F5*E5</f>
        <v>5068814700.7489567</v>
      </c>
      <c r="H5" s="11">
        <v>2438698784.9899998</v>
      </c>
      <c r="I5" s="6">
        <f t="shared" ref="I5:I14" si="2">H5/F5</f>
        <v>0.41154847115879262</v>
      </c>
      <c r="J5" s="7">
        <f t="shared" si="0"/>
        <v>0.48111815660368551</v>
      </c>
      <c r="Q5" s="8"/>
      <c r="R5" s="9"/>
    </row>
    <row r="6" spans="3:18" x14ac:dyDescent="0.25">
      <c r="C6" s="2">
        <v>3</v>
      </c>
      <c r="D6" s="3" t="s">
        <v>11</v>
      </c>
      <c r="E6" s="4">
        <v>0.88619999999999999</v>
      </c>
      <c r="F6" s="11">
        <v>7253294242.0342388</v>
      </c>
      <c r="G6" s="5">
        <f t="shared" si="1"/>
        <v>6427869357.2907419</v>
      </c>
      <c r="H6" s="11">
        <v>6458937691.8900003</v>
      </c>
      <c r="I6" s="10">
        <f t="shared" si="2"/>
        <v>0.89048334127398432</v>
      </c>
      <c r="J6" s="7">
        <f t="shared" si="0"/>
        <v>1.0048333799074525</v>
      </c>
      <c r="Q6" s="8"/>
      <c r="R6" s="9"/>
    </row>
    <row r="7" spans="3:18" x14ac:dyDescent="0.25">
      <c r="C7" s="2">
        <v>4</v>
      </c>
      <c r="D7" s="3" t="s">
        <v>12</v>
      </c>
      <c r="E7" s="4">
        <v>0.91600000000000004</v>
      </c>
      <c r="F7" s="11">
        <v>5795117654.000494</v>
      </c>
      <c r="G7" s="5">
        <f t="shared" si="1"/>
        <v>5308327771.0644531</v>
      </c>
      <c r="H7" s="11">
        <v>2470706247.9699998</v>
      </c>
      <c r="I7" s="6">
        <f t="shared" si="2"/>
        <v>0.42634272425244346</v>
      </c>
      <c r="J7" s="7">
        <f t="shared" si="0"/>
        <v>0.46543965529742731</v>
      </c>
      <c r="Q7" s="8"/>
      <c r="R7" s="9"/>
    </row>
    <row r="8" spans="3:18" x14ac:dyDescent="0.25">
      <c r="C8" s="2">
        <v>5</v>
      </c>
      <c r="D8" s="3" t="s">
        <v>13</v>
      </c>
      <c r="E8" s="4">
        <v>0.80789999999999995</v>
      </c>
      <c r="F8" s="11">
        <v>8016234308.1588726</v>
      </c>
      <c r="G8" s="5">
        <f t="shared" si="1"/>
        <v>6476315697.561553</v>
      </c>
      <c r="H8" s="11">
        <v>3061111408.8400002</v>
      </c>
      <c r="I8" s="6">
        <f t="shared" si="2"/>
        <v>0.38186401384555591</v>
      </c>
      <c r="J8" s="7">
        <f t="shared" si="0"/>
        <v>0.47266247536273787</v>
      </c>
      <c r="Q8" s="8"/>
      <c r="R8" s="9"/>
    </row>
    <row r="9" spans="3:18" x14ac:dyDescent="0.25">
      <c r="C9" s="2">
        <v>6</v>
      </c>
      <c r="D9" s="3" t="s">
        <v>14</v>
      </c>
      <c r="E9" s="4">
        <v>0.84930000000000005</v>
      </c>
      <c r="F9" s="11">
        <v>9455832932.6365929</v>
      </c>
      <c r="G9" s="5">
        <f t="shared" si="1"/>
        <v>8030838909.6882591</v>
      </c>
      <c r="H9" s="11">
        <v>4700690162.0699997</v>
      </c>
      <c r="I9" s="6">
        <f t="shared" si="2"/>
        <v>0.49712068683507238</v>
      </c>
      <c r="J9" s="7">
        <f t="shared" si="0"/>
        <v>0.58532990325570744</v>
      </c>
      <c r="Q9" s="8"/>
      <c r="R9" s="9"/>
    </row>
    <row r="10" spans="3:18" x14ac:dyDescent="0.25">
      <c r="C10" s="2">
        <v>7</v>
      </c>
      <c r="D10" s="3" t="s">
        <v>15</v>
      </c>
      <c r="E10" s="4">
        <v>0.62170000000000003</v>
      </c>
      <c r="F10" s="11">
        <v>3505601628.2242022</v>
      </c>
      <c r="G10" s="5">
        <f t="shared" si="1"/>
        <v>2179432532.2669864</v>
      </c>
      <c r="H10" s="11">
        <v>714763158.53999996</v>
      </c>
      <c r="I10" s="6">
        <f t="shared" si="2"/>
        <v>0.20389172368740324</v>
      </c>
      <c r="J10" s="7">
        <f t="shared" si="0"/>
        <v>0.32795837813640544</v>
      </c>
      <c r="Q10" s="8"/>
      <c r="R10" s="9"/>
    </row>
    <row r="11" spans="3:18" x14ac:dyDescent="0.25">
      <c r="C11" s="2">
        <v>8</v>
      </c>
      <c r="D11" s="3" t="s">
        <v>16</v>
      </c>
      <c r="E11" s="4">
        <v>0.8226</v>
      </c>
      <c r="F11" s="11">
        <v>4946944951.3274565</v>
      </c>
      <c r="G11" s="5">
        <f t="shared" si="1"/>
        <v>4069356916.9619656</v>
      </c>
      <c r="H11" s="11">
        <v>203858586.02000001</v>
      </c>
      <c r="I11" s="6">
        <f t="shared" si="2"/>
        <v>4.1208986157263962E-2</v>
      </c>
      <c r="J11" s="7">
        <f t="shared" si="0"/>
        <v>5.0096020127964949E-2</v>
      </c>
      <c r="Q11" s="8"/>
      <c r="R11" s="9"/>
    </row>
    <row r="12" spans="3:18" x14ac:dyDescent="0.25">
      <c r="C12" s="2">
        <v>9</v>
      </c>
      <c r="D12" s="3" t="s">
        <v>17</v>
      </c>
      <c r="E12" s="4">
        <v>0.81730000000000003</v>
      </c>
      <c r="F12" s="11">
        <v>4401919265.5546427</v>
      </c>
      <c r="G12" s="5">
        <f t="shared" si="1"/>
        <v>3597688615.7378097</v>
      </c>
      <c r="H12" s="11">
        <v>1583436514.0799999</v>
      </c>
      <c r="I12" s="6">
        <f t="shared" si="2"/>
        <v>0.35971502850370579</v>
      </c>
      <c r="J12" s="7">
        <f t="shared" si="0"/>
        <v>0.44012605959097734</v>
      </c>
      <c r="Q12" s="8"/>
      <c r="R12" s="9"/>
    </row>
    <row r="13" spans="3:18" x14ac:dyDescent="0.25">
      <c r="C13" s="2">
        <v>10</v>
      </c>
      <c r="D13" s="3" t="s">
        <v>18</v>
      </c>
      <c r="E13" s="4">
        <v>0.82579999999999998</v>
      </c>
      <c r="F13" s="11">
        <v>4160463449.2114482</v>
      </c>
      <c r="G13" s="5">
        <f t="shared" si="1"/>
        <v>3435710716.3588138</v>
      </c>
      <c r="H13" s="11">
        <v>2977781255.8499999</v>
      </c>
      <c r="I13" s="6">
        <f t="shared" si="2"/>
        <v>0.71573306488593058</v>
      </c>
      <c r="J13" s="7">
        <f t="shared" si="0"/>
        <v>0.86671477946952113</v>
      </c>
      <c r="Q13" s="8"/>
      <c r="R13" s="9"/>
    </row>
    <row r="14" spans="3:18" x14ac:dyDescent="0.25">
      <c r="C14" s="2">
        <v>11</v>
      </c>
      <c r="D14" s="3" t="s">
        <v>19</v>
      </c>
      <c r="E14" s="4">
        <v>0.105</v>
      </c>
      <c r="F14" s="11">
        <v>2065379434.7327919</v>
      </c>
      <c r="G14" s="5">
        <f t="shared" si="1"/>
        <v>216864840.64694315</v>
      </c>
      <c r="H14" s="11">
        <v>216864840.65000001</v>
      </c>
      <c r="I14" s="10">
        <f t="shared" si="2"/>
        <v>0.10500000000148005</v>
      </c>
      <c r="J14" s="7">
        <f>IFERROR(H14/G14, "")</f>
        <v>1.0000000000140956</v>
      </c>
      <c r="Q14" s="8"/>
      <c r="R14" s="9"/>
    </row>
    <row r="15" spans="3:18" x14ac:dyDescent="0.25">
      <c r="C15" s="14"/>
      <c r="D15" s="14" t="s">
        <v>20</v>
      </c>
      <c r="E15" s="15">
        <f>G15/F15</f>
        <v>0.82132198682790936</v>
      </c>
      <c r="F15" s="16">
        <f>SUM(F4:F14)</f>
        <v>63372796486.255798</v>
      </c>
      <c r="G15" s="17">
        <f>SUM(G4:G14)</f>
        <v>52049471120.932365</v>
      </c>
      <c r="H15" s="16">
        <f>SUM(H4:H14)</f>
        <v>30567527053.669998</v>
      </c>
      <c r="I15" s="18">
        <f>H15/F15</f>
        <v>0.48234461391173483</v>
      </c>
      <c r="J15" s="19">
        <f>IFERROR(H15/G15, "")</f>
        <v>0.58727834107380339</v>
      </c>
      <c r="Q15" s="8"/>
      <c r="R15" s="9"/>
    </row>
  </sheetData>
  <mergeCells count="1">
    <mergeCell ref="C2:J2"/>
  </mergeCells>
  <conditionalFormatting sqref="J4:J14">
    <cfRule type="cellIs" dxfId="0" priority="1" operator="greaterThan">
      <formula>0.99999</formula>
    </cfRule>
  </conditionalFormatting>
  <pageMargins left="0.7" right="0.7" top="0.75" bottom="0.75" header="0.3" footer="0.3"/>
  <pageSetup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May 2022 Remittance</vt:lpstr>
      <vt:lpstr>'DisCo May 2022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2023-03-27T09:32:52Z</cp:lastPrinted>
  <dcterms:created xsi:type="dcterms:W3CDTF">2023-03-27T09:28:28Z</dcterms:created>
  <dcterms:modified xsi:type="dcterms:W3CDTF">2023-03-27T09:33:14Z</dcterms:modified>
</cp:coreProperties>
</file>