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8_{BDAA9A02-5CFD-4FB6-8AE6-FF8914D4B2F3}" xr6:coauthVersionLast="47" xr6:coauthVersionMax="47" xr10:uidLastSave="{00000000-0000-0000-0000-000000000000}"/>
  <bookViews>
    <workbookView xWindow="-120" yWindow="-120" windowWidth="29040" windowHeight="15840" xr2:uid="{1666D406-6F2E-4280-B55E-7F178E3CCAE6}"/>
  </bookViews>
  <sheets>
    <sheet name="DisCo April 2022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April 2022 Remittance'!$B$1:$K$57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10" i="1" s="1"/>
  <c r="I9" i="1"/>
  <c r="G9" i="1"/>
  <c r="J9" i="1" s="1"/>
  <c r="I8" i="1"/>
  <c r="G8" i="1"/>
  <c r="J8" i="1" s="1"/>
  <c r="I7" i="1"/>
  <c r="G7" i="1"/>
  <c r="J7" i="1" s="1"/>
  <c r="I6" i="1"/>
  <c r="G6" i="1"/>
  <c r="J6" i="1" s="1"/>
  <c r="I5" i="1"/>
  <c r="G5" i="1"/>
  <c r="J5" i="1" s="1"/>
  <c r="I4" i="1"/>
  <c r="G4" i="1"/>
  <c r="G15" i="1" l="1"/>
  <c r="E15" i="1" s="1"/>
  <c r="J15" i="1"/>
  <c r="J4" i="1"/>
  <c r="I15" i="1"/>
</calcChain>
</file>

<file path=xl/sharedStrings.xml><?xml version="1.0" encoding="utf-8"?>
<sst xmlns="http://schemas.openxmlformats.org/spreadsheetml/2006/main" count="21" uniqueCount="21">
  <si>
    <t>APRIL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</si>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</sst>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/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10" fontId="3" fillId="3" borderId="2" xfId="2" applyNumberFormat="1" applyFont="1" applyFill="1" applyBorder="1" applyAlignment="1">
      <alignment horizontal="center"/>
    </xf>
    <xf numFmtId="10" fontId="5" fillId="3" borderId="2" xfId="2" applyNumberFormat="1" applyFont="1" applyFill="1" applyBorder="1"/>
    <xf numFmtId="10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April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April 2022 Remittance'!$F$4:$F$14</c:f>
              <c:numCache>
                <c:formatCode>#,##0.00</c:formatCode>
                <c:ptCount val="11"/>
                <c:pt idx="0">
                  <c:v>8272866736.2938938</c:v>
                </c:pt>
                <c:pt idx="1">
                  <c:v>5699127765.550806</c:v>
                </c:pt>
                <c:pt idx="2">
                  <c:v>6795235470.2702141</c:v>
                </c:pt>
                <c:pt idx="3">
                  <c:v>5803789256.4032307</c:v>
                </c:pt>
                <c:pt idx="4">
                  <c:v>8082921007.5439968</c:v>
                </c:pt>
                <c:pt idx="5">
                  <c:v>9175270615.0632439</c:v>
                </c:pt>
                <c:pt idx="6">
                  <c:v>3530965332.1231117</c:v>
                </c:pt>
                <c:pt idx="7">
                  <c:v>5239346709.6289511</c:v>
                </c:pt>
                <c:pt idx="8">
                  <c:v>4767652462.83078</c:v>
                </c:pt>
                <c:pt idx="9">
                  <c:v>4208267494.6148987</c:v>
                </c:pt>
                <c:pt idx="10">
                  <c:v>2240538458.9098482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6-4079-9C07-0CE13A530BFA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April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April 2022 Remittance'!$G$4:$G$14</c:f>
              <c:numCache>
                <c:formatCode>_(* #,##0.00_);_(* \(#,##0.00\);_(* "-"??_);_(@_)</c:formatCode>
                <c:ptCount val="11"/>
                <c:pt idx="0">
                  <c:v>7631719564.2311172</c:v>
                </c:pt>
                <c:pt idx="1">
                  <c:v>4875033890.6521597</c:v>
                </c:pt>
                <c:pt idx="2">
                  <c:v>6021937673.7534637</c:v>
                </c:pt>
                <c:pt idx="3">
                  <c:v>5316270958.8653593</c:v>
                </c:pt>
                <c:pt idx="4">
                  <c:v>6530191881.9947948</c:v>
                </c:pt>
                <c:pt idx="5">
                  <c:v>7792557333.3732138</c:v>
                </c:pt>
                <c:pt idx="6">
                  <c:v>2195201146.9809384</c:v>
                </c:pt>
                <c:pt idx="7">
                  <c:v>4309886603.3407755</c:v>
                </c:pt>
                <c:pt idx="8">
                  <c:v>3896602357.8715968</c:v>
                </c:pt>
                <c:pt idx="9">
                  <c:v>3475187297.0529833</c:v>
                </c:pt>
                <c:pt idx="10">
                  <c:v>235256538.18553406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6-4079-9C07-0CE13A530BFA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April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April 2022 Remittance'!$H$4:$H$14</c:f>
              <c:numCache>
                <c:formatCode>#,##0.00</c:formatCode>
                <c:ptCount val="11"/>
                <c:pt idx="0">
                  <c:v>6505527609.6199999</c:v>
                </c:pt>
                <c:pt idx="1">
                  <c:v>2930014509.7399998</c:v>
                </c:pt>
                <c:pt idx="2">
                  <c:v>6083622762.6599998</c:v>
                </c:pt>
                <c:pt idx="3">
                  <c:v>3103912079.4099998</c:v>
                </c:pt>
                <c:pt idx="4">
                  <c:v>4435669832.3000002</c:v>
                </c:pt>
                <c:pt idx="5">
                  <c:v>9175270615.0599995</c:v>
                </c:pt>
                <c:pt idx="6">
                  <c:v>1387223892.6700001</c:v>
                </c:pt>
                <c:pt idx="7">
                  <c:v>684349655.77999997</c:v>
                </c:pt>
                <c:pt idx="8">
                  <c:v>2571848848.9299998</c:v>
                </c:pt>
                <c:pt idx="9">
                  <c:v>2433473245.5100002</c:v>
                </c:pt>
                <c:pt idx="10">
                  <c:v>235256538.19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6-4079-9C07-0CE13A530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585788</xdr:colOff>
      <xdr:row>16</xdr:row>
      <xdr:rowOff>28574</xdr:rowOff>
    </xdr:from>
    <xdr:to>
      <xdr:col>9</xdr:col>
      <xdr:colOff>1609725</xdr:colOff>
      <xdr:row>43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C0B383-CD45-4266-864D-B853C2F27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45</xdr:row>
      <xdr:rowOff>9525</xdr:rowOff>
    </xdr:from>
    <xdr:to>
      <xdr:col>9</xdr:col>
      <xdr:colOff>323850</xdr:colOff>
      <xdr:row>54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DBF0C7-40DC-4871-912C-C6D78F703A0A}"/>
            </a:ext>
          </a:extLst>
        </xdr:cNvPr>
        <xdr:cNvSpPr txBox="1"/>
      </xdr:nvSpPr>
      <xdr:spPr>
        <a:xfrm>
          <a:off x="1209675" y="8791575"/>
          <a:ext cx="7667625" cy="1762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 baseline="0"/>
            <a:t>April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81.92% but overall DisCo payment performance achieved at the time of generating this report is 61.97%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75.64%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Eight Discos (with the exception of EKo, Ikeja and Yola Discos) have not met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APRIL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>
        <row r="4">
          <cell r="B4" t="str">
            <v>ABUJA</v>
          </cell>
          <cell r="D4">
            <v>8272866736.2938938</v>
          </cell>
          <cell r="E4">
            <v>7631719564.2311172</v>
          </cell>
          <cell r="F4">
            <v>6505527609.6199999</v>
          </cell>
        </row>
        <row r="5">
          <cell r="B5" t="str">
            <v>BENIN</v>
          </cell>
          <cell r="D5">
            <v>5699127765.550806</v>
          </cell>
          <cell r="E5">
            <v>4875033890.6521597</v>
          </cell>
          <cell r="F5">
            <v>2930014509.7399998</v>
          </cell>
        </row>
        <row r="6">
          <cell r="B6" t="str">
            <v>EKO</v>
          </cell>
          <cell r="D6">
            <v>6795235470.2702141</v>
          </cell>
          <cell r="E6">
            <v>6021937673.7534637</v>
          </cell>
          <cell r="F6">
            <v>6083622762.6599998</v>
          </cell>
        </row>
        <row r="7">
          <cell r="B7" t="str">
            <v>ENUGU</v>
          </cell>
          <cell r="D7">
            <v>5803789256.4032307</v>
          </cell>
          <cell r="E7">
            <v>5316270958.8653593</v>
          </cell>
          <cell r="F7">
            <v>3103912079.4099998</v>
          </cell>
        </row>
        <row r="8">
          <cell r="B8" t="str">
            <v>IBADAN</v>
          </cell>
          <cell r="D8">
            <v>8082921007.5439968</v>
          </cell>
          <cell r="E8">
            <v>6530191881.9947948</v>
          </cell>
          <cell r="F8">
            <v>4435669832.3000002</v>
          </cell>
        </row>
        <row r="9">
          <cell r="B9" t="str">
            <v>IKEJA</v>
          </cell>
          <cell r="D9">
            <v>9175270615.0632439</v>
          </cell>
          <cell r="E9">
            <v>7792557333.3732138</v>
          </cell>
          <cell r="F9">
            <v>9175270615.0599995</v>
          </cell>
        </row>
        <row r="10">
          <cell r="B10" t="str">
            <v>JOS</v>
          </cell>
          <cell r="D10">
            <v>3530965332.1231117</v>
          </cell>
          <cell r="E10">
            <v>2195201146.9809384</v>
          </cell>
          <cell r="F10">
            <v>1387223892.6700001</v>
          </cell>
        </row>
        <row r="11">
          <cell r="B11" t="str">
            <v>KADUNA</v>
          </cell>
          <cell r="D11">
            <v>5239346709.6289511</v>
          </cell>
          <cell r="E11">
            <v>4309886603.3407755</v>
          </cell>
          <cell r="F11">
            <v>684349655.77999997</v>
          </cell>
        </row>
        <row r="12">
          <cell r="B12" t="str">
            <v>KANO</v>
          </cell>
          <cell r="D12">
            <v>4767652462.83078</v>
          </cell>
          <cell r="E12">
            <v>3896602357.8715968</v>
          </cell>
          <cell r="F12">
            <v>2571848848.9299998</v>
          </cell>
        </row>
        <row r="13">
          <cell r="B13" t="str">
            <v>PH</v>
          </cell>
          <cell r="D13">
            <v>4208267494.6148987</v>
          </cell>
          <cell r="E13">
            <v>3475187297.0529833</v>
          </cell>
          <cell r="F13">
            <v>2433473245.5100002</v>
          </cell>
        </row>
        <row r="14">
          <cell r="B14" t="str">
            <v>YOLA</v>
          </cell>
          <cell r="D14">
            <v>2240538458.9098482</v>
          </cell>
          <cell r="E14">
            <v>235256538.18553406</v>
          </cell>
          <cell r="F14">
            <v>235256538.19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F0389-1676-4D4A-B751-53C90EDAB69F}">
  <sheetPr>
    <tabColor theme="3"/>
  </sheetPr>
  <dimension ref="C2:R15"/>
  <sheetViews>
    <sheetView showGridLines="0" tabSelected="1" zoomScaleNormal="100" workbookViewId="0">
      <selection activeCell="O23" sqref="O23"/>
    </sheetView>
  </sheetViews>
  <sheetFormatPr defaultRowHeight="15" x14ac:dyDescent="0.25"/>
  <cols>
    <col min="1" max="1" width="5.7109375" customWidth="1"/>
    <col min="2" max="2" width="7.7109375" customWidth="1"/>
    <col min="3" max="3" width="4.28515625" bestFit="1" customWidth="1"/>
    <col min="4" max="4" width="8.7109375" bestFit="1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18.28515625" customWidth="1"/>
    <col min="10" max="10" width="24.28515625" bestFit="1" customWidth="1"/>
  </cols>
  <sheetData>
    <row r="2" spans="3:18" x14ac:dyDescent="0.25">
      <c r="C2" s="11" t="s">
        <v>0</v>
      </c>
      <c r="D2" s="11"/>
      <c r="E2" s="11"/>
      <c r="F2" s="11"/>
      <c r="G2" s="11"/>
      <c r="H2" s="11"/>
      <c r="I2" s="11"/>
      <c r="J2" s="11"/>
    </row>
    <row r="3" spans="3:18" s="1" customFormat="1" ht="31.5" customHeight="1" x14ac:dyDescent="0.25"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</row>
    <row r="4" spans="3:18" x14ac:dyDescent="0.25">
      <c r="C4" s="2">
        <v>1</v>
      </c>
      <c r="D4" s="3" t="s">
        <v>9</v>
      </c>
      <c r="E4" s="4">
        <v>0.92249999999999999</v>
      </c>
      <c r="F4" s="13">
        <v>8272866736.2938938</v>
      </c>
      <c r="G4" s="5">
        <f>F4*E4</f>
        <v>7631719564.2311172</v>
      </c>
      <c r="H4" s="13">
        <v>6505527609.6199999</v>
      </c>
      <c r="I4" s="6">
        <f>H4/F4</f>
        <v>0.78636920151023337</v>
      </c>
      <c r="J4" s="7">
        <f t="shared" ref="J4:J13" si="0">IFERROR(H4/G4, "")</f>
        <v>0.85243273876448067</v>
      </c>
      <c r="Q4" s="8"/>
      <c r="R4" s="9"/>
    </row>
    <row r="5" spans="3:18" x14ac:dyDescent="0.25">
      <c r="C5" s="2">
        <v>2</v>
      </c>
      <c r="D5" s="3" t="s">
        <v>10</v>
      </c>
      <c r="E5" s="4">
        <v>0.85540000000000005</v>
      </c>
      <c r="F5" s="13">
        <v>5699127765.550806</v>
      </c>
      <c r="G5" s="5">
        <f t="shared" ref="G5:G14" si="1">F5*E5</f>
        <v>4875033890.6521597</v>
      </c>
      <c r="H5" s="13">
        <v>2930014509.7399998</v>
      </c>
      <c r="I5" s="6">
        <f t="shared" ref="I5:I14" si="2">H5/F5</f>
        <v>0.51411630520917462</v>
      </c>
      <c r="J5" s="7">
        <f t="shared" si="0"/>
        <v>0.60102443910354764</v>
      </c>
      <c r="Q5" s="8"/>
      <c r="R5" s="9"/>
    </row>
    <row r="6" spans="3:18" x14ac:dyDescent="0.25">
      <c r="C6" s="2">
        <v>3</v>
      </c>
      <c r="D6" s="3" t="s">
        <v>11</v>
      </c>
      <c r="E6" s="4">
        <v>0.88619999999999999</v>
      </c>
      <c r="F6" s="13">
        <v>6795235470.2702141</v>
      </c>
      <c r="G6" s="5">
        <f t="shared" si="1"/>
        <v>6021937673.7534637</v>
      </c>
      <c r="H6" s="13">
        <v>6083622762.6599998</v>
      </c>
      <c r="I6" s="10">
        <f t="shared" si="2"/>
        <v>0.89527769703881699</v>
      </c>
      <c r="J6" s="7">
        <f t="shared" si="0"/>
        <v>1.0102433954398746</v>
      </c>
      <c r="Q6" s="8"/>
      <c r="R6" s="9"/>
    </row>
    <row r="7" spans="3:18" x14ac:dyDescent="0.25">
      <c r="C7" s="2">
        <v>4</v>
      </c>
      <c r="D7" s="3" t="s">
        <v>12</v>
      </c>
      <c r="E7" s="4">
        <v>0.91600000000000004</v>
      </c>
      <c r="F7" s="13">
        <v>5803789256.4032307</v>
      </c>
      <c r="G7" s="5">
        <f t="shared" si="1"/>
        <v>5316270958.8653593</v>
      </c>
      <c r="H7" s="13">
        <v>3103912079.4099998</v>
      </c>
      <c r="I7" s="6">
        <f t="shared" si="2"/>
        <v>0.53480785436609402</v>
      </c>
      <c r="J7" s="7">
        <f t="shared" si="0"/>
        <v>0.58385136939529914</v>
      </c>
      <c r="Q7" s="8"/>
      <c r="R7" s="9"/>
    </row>
    <row r="8" spans="3:18" x14ac:dyDescent="0.25">
      <c r="C8" s="2">
        <v>5</v>
      </c>
      <c r="D8" s="3" t="s">
        <v>13</v>
      </c>
      <c r="E8" s="4">
        <v>0.80789999999999995</v>
      </c>
      <c r="F8" s="13">
        <v>8082921007.5439968</v>
      </c>
      <c r="G8" s="5">
        <f t="shared" si="1"/>
        <v>6530191881.9947948</v>
      </c>
      <c r="H8" s="13">
        <v>4435669832.3000002</v>
      </c>
      <c r="I8" s="6">
        <f t="shared" si="2"/>
        <v>0.54877065211451115</v>
      </c>
      <c r="J8" s="7">
        <f t="shared" si="0"/>
        <v>0.67925566544685123</v>
      </c>
      <c r="Q8" s="8"/>
      <c r="R8" s="9"/>
    </row>
    <row r="9" spans="3:18" x14ac:dyDescent="0.25">
      <c r="C9" s="2">
        <v>6</v>
      </c>
      <c r="D9" s="3" t="s">
        <v>14</v>
      </c>
      <c r="E9" s="4">
        <v>0.84930000000000005</v>
      </c>
      <c r="F9" s="13">
        <v>9175270615.0632439</v>
      </c>
      <c r="G9" s="5">
        <f t="shared" si="1"/>
        <v>7792557333.3732138</v>
      </c>
      <c r="H9" s="13">
        <v>9175270615.0599995</v>
      </c>
      <c r="I9" s="10">
        <f t="shared" si="2"/>
        <v>0.99999999999964639</v>
      </c>
      <c r="J9" s="7">
        <f t="shared" si="0"/>
        <v>1.1774402449071544</v>
      </c>
      <c r="Q9" s="8"/>
      <c r="R9" s="9"/>
    </row>
    <row r="10" spans="3:18" x14ac:dyDescent="0.25">
      <c r="C10" s="2">
        <v>7</v>
      </c>
      <c r="D10" s="3" t="s">
        <v>15</v>
      </c>
      <c r="E10" s="4">
        <v>0.62170000000000003</v>
      </c>
      <c r="F10" s="13">
        <v>3530965332.1231117</v>
      </c>
      <c r="G10" s="5">
        <f t="shared" si="1"/>
        <v>2195201146.9809384</v>
      </c>
      <c r="H10" s="13">
        <v>1387223892.6700001</v>
      </c>
      <c r="I10" s="6">
        <f t="shared" si="2"/>
        <v>0.39287383539273807</v>
      </c>
      <c r="J10" s="7">
        <f t="shared" si="0"/>
        <v>0.63193475211957228</v>
      </c>
      <c r="Q10" s="8"/>
      <c r="R10" s="9"/>
    </row>
    <row r="11" spans="3:18" x14ac:dyDescent="0.25">
      <c r="C11" s="2">
        <v>8</v>
      </c>
      <c r="D11" s="3" t="s">
        <v>16</v>
      </c>
      <c r="E11" s="4">
        <v>0.8226</v>
      </c>
      <c r="F11" s="13">
        <v>5239346709.6289511</v>
      </c>
      <c r="G11" s="5">
        <f t="shared" si="1"/>
        <v>4309886603.3407755</v>
      </c>
      <c r="H11" s="13">
        <v>684349655.77999997</v>
      </c>
      <c r="I11" s="6">
        <f t="shared" si="2"/>
        <v>0.13061736390193299</v>
      </c>
      <c r="J11" s="7">
        <f t="shared" si="0"/>
        <v>0.15878600036704715</v>
      </c>
      <c r="Q11" s="8"/>
      <c r="R11" s="9"/>
    </row>
    <row r="12" spans="3:18" x14ac:dyDescent="0.25">
      <c r="C12" s="2">
        <v>9</v>
      </c>
      <c r="D12" s="3" t="s">
        <v>17</v>
      </c>
      <c r="E12" s="4">
        <v>0.81730000000000003</v>
      </c>
      <c r="F12" s="13">
        <v>4767652462.83078</v>
      </c>
      <c r="G12" s="5">
        <f t="shared" si="1"/>
        <v>3896602357.8715968</v>
      </c>
      <c r="H12" s="13">
        <v>2571848848.9299998</v>
      </c>
      <c r="I12" s="6">
        <f t="shared" si="2"/>
        <v>0.5394371483618946</v>
      </c>
      <c r="J12" s="7">
        <f t="shared" si="0"/>
        <v>0.66002342880447151</v>
      </c>
      <c r="Q12" s="8"/>
      <c r="R12" s="9"/>
    </row>
    <row r="13" spans="3:18" x14ac:dyDescent="0.25">
      <c r="C13" s="2">
        <v>10</v>
      </c>
      <c r="D13" s="3" t="s">
        <v>18</v>
      </c>
      <c r="E13" s="4">
        <v>0.82579999999999998</v>
      </c>
      <c r="F13" s="13">
        <v>4208267494.6148987</v>
      </c>
      <c r="G13" s="5">
        <f t="shared" si="1"/>
        <v>3475187297.0529833</v>
      </c>
      <c r="H13" s="13">
        <v>2433473245.5100002</v>
      </c>
      <c r="I13" s="6">
        <f t="shared" si="2"/>
        <v>0.5782601150292821</v>
      </c>
      <c r="J13" s="7">
        <f t="shared" si="0"/>
        <v>0.70024232868646419</v>
      </c>
      <c r="Q13" s="8"/>
      <c r="R13" s="9"/>
    </row>
    <row r="14" spans="3:18" x14ac:dyDescent="0.25">
      <c r="C14" s="2">
        <v>11</v>
      </c>
      <c r="D14" s="3" t="s">
        <v>19</v>
      </c>
      <c r="E14" s="4">
        <v>0.105</v>
      </c>
      <c r="F14" s="13">
        <v>2240538458.9098482</v>
      </c>
      <c r="G14" s="5">
        <f t="shared" si="1"/>
        <v>235256538.18553406</v>
      </c>
      <c r="H14" s="13">
        <v>235256538.19</v>
      </c>
      <c r="I14" s="10">
        <f t="shared" si="2"/>
        <v>0.10500000000199324</v>
      </c>
      <c r="J14" s="7">
        <f>IFERROR(H14/G14, "")</f>
        <v>1.0000000000189833</v>
      </c>
      <c r="Q14" s="8"/>
      <c r="R14" s="9"/>
    </row>
    <row r="15" spans="3:18" x14ac:dyDescent="0.25">
      <c r="C15" s="14"/>
      <c r="D15" s="14" t="s">
        <v>20</v>
      </c>
      <c r="E15" s="17">
        <f>G15/F15</f>
        <v>0.81922810201679108</v>
      </c>
      <c r="F15" s="15">
        <f>SUM(F4:F14)</f>
        <v>63815981309.232971</v>
      </c>
      <c r="G15" s="16">
        <f>SUM(G4:G14)</f>
        <v>52279845246.301941</v>
      </c>
      <c r="H15" s="15">
        <f>SUM(H4:H14)</f>
        <v>39546169589.870003</v>
      </c>
      <c r="I15" s="18">
        <f>H15/F15</f>
        <v>0.61969069155641765</v>
      </c>
      <c r="J15" s="19">
        <f>IFERROR(H15/G15, "")</f>
        <v>0.75643241489256963</v>
      </c>
      <c r="Q15" s="8"/>
      <c r="R15" s="9"/>
    </row>
  </sheetData>
  <mergeCells count="1">
    <mergeCell ref="C2:J2"/>
  </mergeCells>
  <conditionalFormatting sqref="J4:J14">
    <cfRule type="cellIs" dxfId="0" priority="1" operator="greaterThan">
      <formula>0.99999</formula>
    </cfRule>
  </conditionalFormatting>
  <pageMargins left="0.7" right="0.7" top="0.75" bottom="0.75" header="0.3" footer="0.3"/>
  <pageSetup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April 2022 Remittance</vt:lpstr>
      <vt:lpstr>'DisCo April 2022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2023-03-27T09:21:19Z</cp:lastPrinted>
  <dcterms:created xsi:type="dcterms:W3CDTF">2023-03-27T09:15:40Z</dcterms:created>
  <dcterms:modified xsi:type="dcterms:W3CDTF">2023-03-27T09:28:02Z</dcterms:modified>
</cp:coreProperties>
</file>