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Market Payement for Publishing 270323\"/>
    </mc:Choice>
  </mc:AlternateContent>
  <xr:revisionPtr revIDLastSave="0" documentId="13_ncr:1_{76D2D2E3-52A0-4CB5-82EE-4C15740B4854}" xr6:coauthVersionLast="47" xr6:coauthVersionMax="47" xr10:uidLastSave="{00000000-0000-0000-0000-000000000000}"/>
  <bookViews>
    <workbookView xWindow="-120" yWindow="-120" windowWidth="29040" windowHeight="15840" xr2:uid="{BB8C4CCB-F7C7-408E-986F-F7DE55919BAF}"/>
  </bookViews>
  <sheets>
    <sheet name="DisCo February 2022 Remittances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February 2022 Remittances'!$B$2:$K$54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16" i="1"/>
  <c r="I15" i="1"/>
  <c r="G15" i="1"/>
  <c r="J15" i="1" s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J10" i="1"/>
  <c r="I10" i="1"/>
  <c r="G10" i="1"/>
  <c r="I9" i="1"/>
  <c r="G9" i="1"/>
  <c r="J9" i="1" s="1"/>
  <c r="I8" i="1"/>
  <c r="G8" i="1"/>
  <c r="J8" i="1" s="1"/>
  <c r="I7" i="1"/>
  <c r="G7" i="1"/>
  <c r="J7" i="1" s="1"/>
  <c r="I6" i="1"/>
  <c r="G6" i="1"/>
  <c r="J6" i="1" s="1"/>
  <c r="I5" i="1"/>
  <c r="G5" i="1"/>
  <c r="J5" i="1" s="1"/>
  <c r="I16" i="1" l="1"/>
  <c r="G16" i="1"/>
  <c r="E16" i="1" s="1"/>
  <c r="J16" i="1" l="1"/>
</calcChain>
</file>

<file path=xl/sharedStrings.xml><?xml version="1.0" encoding="utf-8"?>
<sst xmlns="http://schemas.openxmlformats.org/spreadsheetml/2006/main" count="21" uniqueCount="21">
  <si>
    <t>FEBRUARY 2022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</si>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</sst>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10" fontId="4" fillId="2" borderId="2" xfId="2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3" fillId="3" borderId="2" xfId="0" applyNumberFormat="1" applyFont="1" applyFill="1" applyBorder="1"/>
    <xf numFmtId="43" fontId="3" fillId="3" borderId="2" xfId="1" applyFont="1" applyFill="1" applyBorder="1"/>
    <xf numFmtId="4" fontId="6" fillId="2" borderId="2" xfId="0" applyNumberFormat="1" applyFont="1" applyFill="1" applyBorder="1"/>
    <xf numFmtId="10" fontId="5" fillId="3" borderId="2" xfId="2" applyNumberFormat="1" applyFont="1" applyFill="1" applyBorder="1"/>
    <xf numFmtId="10" fontId="3" fillId="3" borderId="2" xfId="2" applyNumberFormat="1" applyFont="1" applyFill="1" applyBorder="1"/>
    <xf numFmtId="10" fontId="3" fillId="3" borderId="2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February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February 2022 Remittances'!$F$5:$F$15</c:f>
              <c:numCache>
                <c:formatCode>#,##0.00</c:formatCode>
                <c:ptCount val="11"/>
                <c:pt idx="0">
                  <c:v>8240406114.8967066</c:v>
                </c:pt>
                <c:pt idx="1">
                  <c:v>6127665207.4679012</c:v>
                </c:pt>
                <c:pt idx="2">
                  <c:v>7172168673.3601532</c:v>
                </c:pt>
                <c:pt idx="3">
                  <c:v>6417609307.3983679</c:v>
                </c:pt>
                <c:pt idx="4">
                  <c:v>8267106349.6606073</c:v>
                </c:pt>
                <c:pt idx="5">
                  <c:v>9622356077.4048786</c:v>
                </c:pt>
                <c:pt idx="6">
                  <c:v>3539287413.3087735</c:v>
                </c:pt>
                <c:pt idx="7">
                  <c:v>5217412654.7456131</c:v>
                </c:pt>
                <c:pt idx="8">
                  <c:v>4997870549.1011705</c:v>
                </c:pt>
                <c:pt idx="9">
                  <c:v>4549754525.997282</c:v>
                </c:pt>
                <c:pt idx="10">
                  <c:v>2180743282.0065966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9-4A58-B7D8-53AAE5F4548C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February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February 2022 Remittances'!$G$5:$G$15</c:f>
              <c:numCache>
                <c:formatCode>_(* #,##0.00_);_(* \(#,##0.00\);_(* "-"??_);_(@_)</c:formatCode>
                <c:ptCount val="11"/>
                <c:pt idx="0">
                  <c:v>7601774640.9922113</c:v>
                </c:pt>
                <c:pt idx="1">
                  <c:v>5241604818.4680433</c:v>
                </c:pt>
                <c:pt idx="2">
                  <c:v>6355975878.331768</c:v>
                </c:pt>
                <c:pt idx="3">
                  <c:v>5878530125.5769053</c:v>
                </c:pt>
                <c:pt idx="4">
                  <c:v>6678995219.8908043</c:v>
                </c:pt>
                <c:pt idx="5">
                  <c:v>8172267016.5399637</c:v>
                </c:pt>
                <c:pt idx="6">
                  <c:v>2200374984.8540645</c:v>
                </c:pt>
                <c:pt idx="7">
                  <c:v>4291843649.7937412</c:v>
                </c:pt>
                <c:pt idx="8">
                  <c:v>4084759599.7803869</c:v>
                </c:pt>
                <c:pt idx="9">
                  <c:v>3757187287.5685554</c:v>
                </c:pt>
                <c:pt idx="10">
                  <c:v>228978044.61069262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9-4A58-B7D8-53AAE5F4548C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February 2022 Remittances'!$D$5:$D$15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February 2022 Remittances'!$H$5:$H$15</c:f>
              <c:numCache>
                <c:formatCode>#,##0.00</c:formatCode>
                <c:ptCount val="11"/>
                <c:pt idx="0">
                  <c:v>6980400123.8199997</c:v>
                </c:pt>
                <c:pt idx="1">
                  <c:v>3272449012.77</c:v>
                </c:pt>
                <c:pt idx="2">
                  <c:v>6381176368.5799999</c:v>
                </c:pt>
                <c:pt idx="3">
                  <c:v>3550164197.1500001</c:v>
                </c:pt>
                <c:pt idx="4">
                  <c:v>3583217124.5</c:v>
                </c:pt>
                <c:pt idx="5">
                  <c:v>8042365209.4899998</c:v>
                </c:pt>
                <c:pt idx="6">
                  <c:v>1109040690.0999999</c:v>
                </c:pt>
                <c:pt idx="7">
                  <c:v>477198792.14999998</c:v>
                </c:pt>
                <c:pt idx="8">
                  <c:v>2365252423.1500001</c:v>
                </c:pt>
                <c:pt idx="9">
                  <c:v>4090229318.8699999</c:v>
                </c:pt>
                <c:pt idx="10">
                  <c:v>233266119.99000001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9-4A58-B7D8-53AAE5F45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585787</xdr:colOff>
      <xdr:row>16</xdr:row>
      <xdr:rowOff>142875</xdr:rowOff>
    </xdr:from>
    <xdr:to>
      <xdr:col>10</xdr:col>
      <xdr:colOff>0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8C5688-8902-40BA-A141-0CAB98D05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600075</xdr:colOff>
      <xdr:row>40</xdr:row>
      <xdr:rowOff>152400</xdr:rowOff>
    </xdr:from>
    <xdr:to>
      <xdr:col>8</xdr:col>
      <xdr:colOff>485775</xdr:colOff>
      <xdr:row>50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B3FCF7-D38C-49FB-B485-7D680032DF95}"/>
            </a:ext>
          </a:extLst>
        </xdr:cNvPr>
        <xdr:cNvSpPr txBox="1"/>
      </xdr:nvSpPr>
      <xdr:spPr>
        <a:xfrm>
          <a:off x="1209675" y="8191500"/>
          <a:ext cx="6610350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February</a:t>
          </a:r>
          <a:r>
            <a:rPr lang="en-US" sz="1100" b="1" u="sng" baseline="0"/>
            <a:t> </a:t>
          </a:r>
          <a:r>
            <a:rPr lang="en-US" sz="1100" b="1" u="sng"/>
            <a:t>2022 DisCo Remittances</a:t>
          </a:r>
        </a:p>
        <a:p>
          <a:r>
            <a:rPr lang="en-US" sz="1100" baseline="0"/>
            <a:t>1. Discos' expected overall payment performance (based on the Minimum Remittance Order by NERC) is 82.15% but overall DisCo payment performance achieved at the time of generating this report is 60.43%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representing 73.56% of the MRO requirements.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2. Eight DisCos (with the exception of Eko, Port-Harcourt and Yola Discos) have not met the requirements of the Minimum Remittance Order.</a:t>
          </a:r>
        </a:p>
        <a:p>
          <a:endParaRPr lang="en-US" sz="1100" baseline="0"/>
        </a:p>
        <a:p>
          <a:r>
            <a:rPr lang="en-US" sz="1100" baseline="0"/>
            <a:t>3. Subsequent Payments are expected from DisCos with outstanding MRO payments.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FEBRUARY 2022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-%20December%202022%20Market%20Data_revised2_Most%20Recent.xlsx" TargetMode="External"/><Relationship Id="rId1" Type="http://schemas.openxmlformats.org/officeDocument/2006/relationships/externalLinkPath" Target="/Users/Henrietta%20Ighomrore/Desktop/January%20-%20December%202022%20Market%20Data_revised2_Most%20Re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2 Remittances"/>
      <sheetName val="DisCo February 2022 Remittances"/>
      <sheetName val="DisCo March 2022 Remittances"/>
      <sheetName val="DisCo Q1 2022 Remittance"/>
      <sheetName val="DisCo April 2022 Remittance"/>
      <sheetName val="DisCo May 2022 Remittance"/>
      <sheetName val="DisCo June 2022 Remittance"/>
      <sheetName val="DisCo Q2 2022 Remittance"/>
      <sheetName val="DisCo July 2022 Remittance "/>
      <sheetName val="DisCo August 2022 Remittance "/>
      <sheetName val="DisCo September 2022 Remittance"/>
      <sheetName val="DisCo Q3 2022 Remitt"/>
      <sheetName val="DisCo October 2022 Remittance"/>
      <sheetName val="DisCo November 2022 Remittance"/>
      <sheetName val="DisCo December 2022 Remittance"/>
      <sheetName val="DisCo Q4 2022 Remitta"/>
      <sheetName val="GenCo January 2022 Invoices"/>
      <sheetName val="GenCo February 2022 Invoices"/>
      <sheetName val="GenCo March 2022 Invoice"/>
      <sheetName val="GenCo Q1 2022 Invoice"/>
      <sheetName val="GenCo April 2022 Invoice"/>
      <sheetName val="GenCo May 2022 Invoice"/>
      <sheetName val="GenCo June 2022 Invoice"/>
      <sheetName val="GenCo Q2 2022 Invoice"/>
      <sheetName val="GenCo July 2022 Invoice"/>
      <sheetName val="GenCo August 2022 Invoice "/>
      <sheetName val="GenCo September 2022 Invoice "/>
      <sheetName val="GenCo Q3 2022 Invoice"/>
      <sheetName val="GenCo October 2022 Invoice"/>
      <sheetName val="GenCo November 2022 Invoice"/>
      <sheetName val="GenCo December 2022 Invoice"/>
      <sheetName val="GenCo Q4 2022 Invoice"/>
    </sheetNames>
    <sheetDataSet>
      <sheetData sheetId="0"/>
      <sheetData sheetId="1">
        <row r="4">
          <cell r="B4" t="str">
            <v>ABUJA</v>
          </cell>
          <cell r="D4">
            <v>8240406114.8967066</v>
          </cell>
          <cell r="E4">
            <v>7601774640.9922113</v>
          </cell>
          <cell r="F4">
            <v>6980400123.8199997</v>
          </cell>
        </row>
        <row r="5">
          <cell r="B5" t="str">
            <v>BENIN</v>
          </cell>
          <cell r="D5">
            <v>6127665207.4679012</v>
          </cell>
          <cell r="E5">
            <v>5241604818.4680433</v>
          </cell>
          <cell r="F5">
            <v>3272449012.77</v>
          </cell>
        </row>
        <row r="6">
          <cell r="B6" t="str">
            <v>EKO</v>
          </cell>
          <cell r="D6">
            <v>7172168673.3601532</v>
          </cell>
          <cell r="E6">
            <v>6355975878.331768</v>
          </cell>
          <cell r="F6">
            <v>6381176368.5799999</v>
          </cell>
        </row>
        <row r="7">
          <cell r="B7" t="str">
            <v>ENUGU</v>
          </cell>
          <cell r="D7">
            <v>6417609307.3983679</v>
          </cell>
          <cell r="E7">
            <v>5878530125.5769053</v>
          </cell>
          <cell r="F7">
            <v>3550164197.1500001</v>
          </cell>
        </row>
        <row r="8">
          <cell r="B8" t="str">
            <v>IBADAN</v>
          </cell>
          <cell r="D8">
            <v>8267106349.6606073</v>
          </cell>
          <cell r="E8">
            <v>6678995219.8908043</v>
          </cell>
          <cell r="F8">
            <v>3583217124.5</v>
          </cell>
        </row>
        <row r="9">
          <cell r="B9" t="str">
            <v>IKEJA</v>
          </cell>
          <cell r="D9">
            <v>9622356077.4048786</v>
          </cell>
          <cell r="E9">
            <v>8172267016.5399637</v>
          </cell>
          <cell r="F9">
            <v>8042365209.4899998</v>
          </cell>
        </row>
        <row r="10">
          <cell r="B10" t="str">
            <v>JOS</v>
          </cell>
          <cell r="D10">
            <v>3539287413.3087735</v>
          </cell>
          <cell r="E10">
            <v>2200374984.8540645</v>
          </cell>
          <cell r="F10">
            <v>1109040690.0999999</v>
          </cell>
        </row>
        <row r="11">
          <cell r="B11" t="str">
            <v>KADUNA</v>
          </cell>
          <cell r="D11">
            <v>5217412654.7456131</v>
          </cell>
          <cell r="E11">
            <v>4291843649.7937412</v>
          </cell>
          <cell r="F11">
            <v>477198792.14999998</v>
          </cell>
        </row>
        <row r="12">
          <cell r="B12" t="str">
            <v>KANO</v>
          </cell>
          <cell r="D12">
            <v>4997870549.1011705</v>
          </cell>
          <cell r="E12">
            <v>4084759599.7803869</v>
          </cell>
          <cell r="F12">
            <v>2365252423.1500001</v>
          </cell>
        </row>
        <row r="13">
          <cell r="B13" t="str">
            <v>PH</v>
          </cell>
          <cell r="D13">
            <v>4549754525.997282</v>
          </cell>
          <cell r="E13">
            <v>3757187287.5685554</v>
          </cell>
          <cell r="F13">
            <v>4090229318.8699999</v>
          </cell>
        </row>
        <row r="14">
          <cell r="B14" t="str">
            <v>YOLA</v>
          </cell>
          <cell r="D14">
            <v>2180743282.0065966</v>
          </cell>
          <cell r="E14">
            <v>228978044.61069262</v>
          </cell>
          <cell r="F14">
            <v>233266119.99000001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  <sheetName val="DisCo MR Requirement "/>
    </sheetNames>
    <sheetDataSet>
      <sheetData sheetId="0"/>
      <sheetData sheetId="1"/>
      <sheetData sheetId="2" refreshError="1"/>
      <sheetData sheetId="3" refreshError="1"/>
      <sheetData sheetId="4">
        <row r="3">
          <cell r="C3">
            <v>43466</v>
          </cell>
        </row>
      </sheetData>
      <sheetData sheetId="5" refreshError="1"/>
      <sheetData sheetId="6"/>
      <sheetData sheetId="7" refreshError="1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7867650254.9300003</v>
          </cell>
          <cell r="AN9">
            <v>7772001232.8299999</v>
          </cell>
          <cell r="AO9">
            <v>6846782072.3199997</v>
          </cell>
          <cell r="AP9">
            <v>8412773835.79</v>
          </cell>
          <cell r="AQ9">
            <v>4224251012.0900002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36652189730.990005</v>
          </cell>
          <cell r="AN15">
            <v>39814395403.910004</v>
          </cell>
          <cell r="AO15">
            <v>31270083943.100006</v>
          </cell>
          <cell r="AP15">
            <v>38783672810.600006</v>
          </cell>
          <cell r="AQ15">
            <v>30091087903.690002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781A-C906-46AF-BB02-DF1B52F1AC2B}">
  <sheetPr>
    <tabColor theme="3"/>
  </sheetPr>
  <dimension ref="C3:R16"/>
  <sheetViews>
    <sheetView showGridLines="0" tabSelected="1" zoomScaleNormal="100" workbookViewId="0">
      <selection activeCell="E16" sqref="E16"/>
    </sheetView>
  </sheetViews>
  <sheetFormatPr defaultRowHeight="15" x14ac:dyDescent="0.25"/>
  <cols>
    <col min="1" max="1" width="5.42578125" customWidth="1"/>
    <col min="2" max="2" width="7.7109375" customWidth="1"/>
    <col min="3" max="3" width="4.28515625" bestFit="1" customWidth="1"/>
    <col min="4" max="4" width="8.7109375" bestFit="1" customWidth="1"/>
    <col min="5" max="5" width="23.5703125" customWidth="1"/>
    <col min="6" max="6" width="18.140625" bestFit="1" customWidth="1"/>
    <col min="7" max="7" width="18" bestFit="1" customWidth="1"/>
    <col min="8" max="8" width="19" bestFit="1" customWidth="1"/>
    <col min="9" max="9" width="17.28515625" customWidth="1"/>
    <col min="10" max="10" width="21.5703125" customWidth="1"/>
  </cols>
  <sheetData>
    <row r="3" spans="3:18" x14ac:dyDescent="0.25">
      <c r="C3" s="11" t="s">
        <v>0</v>
      </c>
      <c r="D3" s="11"/>
      <c r="E3" s="11"/>
      <c r="F3" s="11"/>
      <c r="G3" s="11"/>
      <c r="H3" s="11"/>
      <c r="I3" s="11"/>
      <c r="J3" s="11"/>
    </row>
    <row r="4" spans="3:18" s="1" customFormat="1" ht="48" customHeight="1" x14ac:dyDescent="0.25"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</row>
    <row r="5" spans="3:18" x14ac:dyDescent="0.25">
      <c r="C5" s="2">
        <v>1</v>
      </c>
      <c r="D5" s="3" t="s">
        <v>9</v>
      </c>
      <c r="E5" s="4">
        <v>0.92249999999999999</v>
      </c>
      <c r="F5" s="16">
        <v>8240406114.8967066</v>
      </c>
      <c r="G5" s="5">
        <f>F5*E5</f>
        <v>7601774640.9922113</v>
      </c>
      <c r="H5" s="16">
        <v>6980400123.8199997</v>
      </c>
      <c r="I5" s="6">
        <f>H5/F5</f>
        <v>0.84709418765187872</v>
      </c>
      <c r="J5" s="7">
        <f t="shared" ref="J5:J14" si="0">IFERROR(H5/G5, "")</f>
        <v>0.91825928200745666</v>
      </c>
      <c r="Q5" s="8"/>
      <c r="R5" s="9"/>
    </row>
    <row r="6" spans="3:18" x14ac:dyDescent="0.25">
      <c r="C6" s="2">
        <v>2</v>
      </c>
      <c r="D6" s="3" t="s">
        <v>10</v>
      </c>
      <c r="E6" s="4">
        <v>0.85540000000000005</v>
      </c>
      <c r="F6" s="16">
        <v>6127665207.4679012</v>
      </c>
      <c r="G6" s="5">
        <f t="shared" ref="G6:G15" si="1">F6*E6</f>
        <v>5241604818.4680433</v>
      </c>
      <c r="H6" s="16">
        <v>3272449012.77</v>
      </c>
      <c r="I6" s="6">
        <f t="shared" ref="I6:I15" si="2">H6/F6</f>
        <v>0.53404500767793328</v>
      </c>
      <c r="J6" s="7">
        <f t="shared" si="0"/>
        <v>0.62432196361694325</v>
      </c>
      <c r="Q6" s="8"/>
      <c r="R6" s="9"/>
    </row>
    <row r="7" spans="3:18" x14ac:dyDescent="0.25">
      <c r="C7" s="2">
        <v>3</v>
      </c>
      <c r="D7" s="3" t="s">
        <v>11</v>
      </c>
      <c r="E7" s="4">
        <v>0.88619999999999999</v>
      </c>
      <c r="F7" s="16">
        <v>7172168673.3601532</v>
      </c>
      <c r="G7" s="5">
        <f t="shared" si="1"/>
        <v>6355975878.331768</v>
      </c>
      <c r="H7" s="16">
        <v>6381176368.5799999</v>
      </c>
      <c r="I7" s="10">
        <f t="shared" si="2"/>
        <v>0.88971364997059188</v>
      </c>
      <c r="J7" s="7">
        <f t="shared" si="0"/>
        <v>1.0039648498878266</v>
      </c>
      <c r="Q7" s="8"/>
      <c r="R7" s="9"/>
    </row>
    <row r="8" spans="3:18" x14ac:dyDescent="0.25">
      <c r="C8" s="2">
        <v>4</v>
      </c>
      <c r="D8" s="3" t="s">
        <v>12</v>
      </c>
      <c r="E8" s="4">
        <v>0.91600000000000004</v>
      </c>
      <c r="F8" s="16">
        <v>6417609307.3983679</v>
      </c>
      <c r="G8" s="5">
        <f t="shared" si="1"/>
        <v>5878530125.5769053</v>
      </c>
      <c r="H8" s="16">
        <v>3550164197.1500001</v>
      </c>
      <c r="I8" s="6">
        <f t="shared" si="2"/>
        <v>0.55319107585082949</v>
      </c>
      <c r="J8" s="7">
        <f t="shared" si="0"/>
        <v>0.60392038848343832</v>
      </c>
      <c r="Q8" s="8"/>
      <c r="R8" s="9"/>
    </row>
    <row r="9" spans="3:18" x14ac:dyDescent="0.25">
      <c r="C9" s="2">
        <v>5</v>
      </c>
      <c r="D9" s="3" t="s">
        <v>13</v>
      </c>
      <c r="E9" s="4">
        <v>0.80789999999999995</v>
      </c>
      <c r="F9" s="16">
        <v>8267106349.6606073</v>
      </c>
      <c r="G9" s="5">
        <f t="shared" si="1"/>
        <v>6678995219.8908043</v>
      </c>
      <c r="H9" s="16">
        <v>3583217124.5</v>
      </c>
      <c r="I9" s="6">
        <f t="shared" si="2"/>
        <v>0.43343063134141285</v>
      </c>
      <c r="J9" s="7">
        <f t="shared" si="0"/>
        <v>0.5364904460222959</v>
      </c>
      <c r="Q9" s="8"/>
      <c r="R9" s="9"/>
    </row>
    <row r="10" spans="3:18" x14ac:dyDescent="0.25">
      <c r="C10" s="2">
        <v>6</v>
      </c>
      <c r="D10" s="3" t="s">
        <v>14</v>
      </c>
      <c r="E10" s="4">
        <v>0.84930000000000005</v>
      </c>
      <c r="F10" s="16">
        <v>9622356077.4048786</v>
      </c>
      <c r="G10" s="5">
        <f t="shared" si="1"/>
        <v>8172267016.5399637</v>
      </c>
      <c r="H10" s="16">
        <v>8042365209.4899998</v>
      </c>
      <c r="I10" s="6">
        <f t="shared" si="2"/>
        <v>0.83579999999948063</v>
      </c>
      <c r="J10" s="7">
        <f t="shared" si="0"/>
        <v>0.98410455669313623</v>
      </c>
      <c r="Q10" s="8"/>
      <c r="R10" s="9"/>
    </row>
    <row r="11" spans="3:18" x14ac:dyDescent="0.25">
      <c r="C11" s="2">
        <v>7</v>
      </c>
      <c r="D11" s="3" t="s">
        <v>15</v>
      </c>
      <c r="E11" s="4">
        <v>0.62170000000000003</v>
      </c>
      <c r="F11" s="16">
        <v>3539287413.3087735</v>
      </c>
      <c r="G11" s="5">
        <f t="shared" si="1"/>
        <v>2200374984.8540645</v>
      </c>
      <c r="H11" s="16">
        <v>1109040690.0999999</v>
      </c>
      <c r="I11" s="6">
        <f t="shared" si="2"/>
        <v>0.31335140681982393</v>
      </c>
      <c r="J11" s="7">
        <f t="shared" si="0"/>
        <v>0.50402349496513421</v>
      </c>
      <c r="Q11" s="8"/>
      <c r="R11" s="9"/>
    </row>
    <row r="12" spans="3:18" x14ac:dyDescent="0.25">
      <c r="C12" s="2">
        <v>8</v>
      </c>
      <c r="D12" s="3" t="s">
        <v>16</v>
      </c>
      <c r="E12" s="4">
        <v>0.8226</v>
      </c>
      <c r="F12" s="16">
        <v>5217412654.7456131</v>
      </c>
      <c r="G12" s="5">
        <f t="shared" si="1"/>
        <v>4291843649.7937412</v>
      </c>
      <c r="H12" s="16">
        <v>477198792.14999998</v>
      </c>
      <c r="I12" s="6">
        <f t="shared" si="2"/>
        <v>9.1462727548673628E-2</v>
      </c>
      <c r="J12" s="7">
        <f t="shared" si="0"/>
        <v>0.11118736633682667</v>
      </c>
      <c r="Q12" s="8"/>
      <c r="R12" s="9"/>
    </row>
    <row r="13" spans="3:18" x14ac:dyDescent="0.25">
      <c r="C13" s="2">
        <v>9</v>
      </c>
      <c r="D13" s="3" t="s">
        <v>17</v>
      </c>
      <c r="E13" s="4">
        <v>0.81730000000000003</v>
      </c>
      <c r="F13" s="16">
        <v>4997870549.1011705</v>
      </c>
      <c r="G13" s="5">
        <f t="shared" si="1"/>
        <v>4084759599.7803869</v>
      </c>
      <c r="H13" s="16">
        <v>2365252423.1500001</v>
      </c>
      <c r="I13" s="6">
        <f t="shared" si="2"/>
        <v>0.47325203802554927</v>
      </c>
      <c r="J13" s="7">
        <f t="shared" si="0"/>
        <v>0.57904323752055464</v>
      </c>
      <c r="Q13" s="8"/>
      <c r="R13" s="9"/>
    </row>
    <row r="14" spans="3:18" x14ac:dyDescent="0.25">
      <c r="C14" s="2">
        <v>10</v>
      </c>
      <c r="D14" s="3" t="s">
        <v>18</v>
      </c>
      <c r="E14" s="4">
        <v>0.82579999999999998</v>
      </c>
      <c r="F14" s="16">
        <v>4549754525.997282</v>
      </c>
      <c r="G14" s="5">
        <f t="shared" si="1"/>
        <v>3757187287.5685554</v>
      </c>
      <c r="H14" s="16">
        <v>4090229318.8699999</v>
      </c>
      <c r="I14" s="10">
        <f t="shared" si="2"/>
        <v>0.89899999999965785</v>
      </c>
      <c r="J14" s="7">
        <f t="shared" si="0"/>
        <v>1.0886413175098788</v>
      </c>
      <c r="Q14" s="8"/>
      <c r="R14" s="9"/>
    </row>
    <row r="15" spans="3:18" x14ac:dyDescent="0.25">
      <c r="C15" s="2">
        <v>11</v>
      </c>
      <c r="D15" s="3" t="s">
        <v>19</v>
      </c>
      <c r="E15" s="4">
        <v>0.105</v>
      </c>
      <c r="F15" s="16">
        <v>2180743282.0065966</v>
      </c>
      <c r="G15" s="5">
        <f t="shared" si="1"/>
        <v>228978044.61069262</v>
      </c>
      <c r="H15" s="16">
        <v>233266119.99000001</v>
      </c>
      <c r="I15" s="10">
        <f t="shared" si="2"/>
        <v>0.10696633662232893</v>
      </c>
      <c r="J15" s="7">
        <f>IFERROR(H15/G15, "")</f>
        <v>1.0187270154507519</v>
      </c>
      <c r="Q15" s="8"/>
      <c r="R15" s="9"/>
    </row>
    <row r="16" spans="3:18" x14ac:dyDescent="0.25">
      <c r="C16" s="13"/>
      <c r="D16" s="13" t="s">
        <v>20</v>
      </c>
      <c r="E16" s="19">
        <f>G16/F16</f>
        <v>0.82150363274750804</v>
      </c>
      <c r="F16" s="14">
        <f>SUM(F5:F15)</f>
        <v>66332380155.348061</v>
      </c>
      <c r="G16" s="15">
        <f>SUM(G5:G15)</f>
        <v>54492291266.407143</v>
      </c>
      <c r="H16" s="14">
        <f>SUM(H5:H15)</f>
        <v>40084759380.57</v>
      </c>
      <c r="I16" s="17">
        <f>H16/F16</f>
        <v>0.60430153850491908</v>
      </c>
      <c r="J16" s="18">
        <f>IFERROR(H16/G16, "")</f>
        <v>0.7356042194041682</v>
      </c>
      <c r="Q16" s="8"/>
      <c r="R16" s="9"/>
    </row>
  </sheetData>
  <mergeCells count="1">
    <mergeCell ref="C3:J3"/>
  </mergeCells>
  <conditionalFormatting sqref="J5:J15">
    <cfRule type="cellIs" dxfId="0" priority="1" operator="greaterThan">
      <formula>0.99999</formula>
    </cfRule>
  </conditionalFormatting>
  <pageMargins left="0.7" right="0.7" top="0.75" bottom="0.75" header="0.3" footer="0.3"/>
  <pageSetup scale="6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February 2022 Remittances</vt:lpstr>
      <vt:lpstr>'DisCo February 2022 Remittances'!Print_Area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2023-03-27T08:58:23Z</cp:lastPrinted>
  <dcterms:created xsi:type="dcterms:W3CDTF">2023-03-27T08:20:05Z</dcterms:created>
  <dcterms:modified xsi:type="dcterms:W3CDTF">2023-03-27T08:58:49Z</dcterms:modified>
</cp:coreProperties>
</file>