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13_ncr:1_{680416A6-9F96-4302-96A3-0CB22EADA3C1}" xr6:coauthVersionLast="47" xr6:coauthVersionMax="47" xr10:uidLastSave="{00000000-0000-0000-0000-000000000000}"/>
  <bookViews>
    <workbookView xWindow="-120" yWindow="-120" windowWidth="29040" windowHeight="15840" xr2:uid="{D6745DD6-03FA-418E-B27C-FDA4C73D8369}"/>
  </bookViews>
  <sheets>
    <sheet name="DisCo November 2022 Remittan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November 2022 Remittance'!$A$1:$M$55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E15" i="1"/>
  <c r="J14" i="1"/>
  <c r="F14" i="1"/>
  <c r="J13" i="1"/>
  <c r="L13" i="1" s="1"/>
  <c r="F13" i="1"/>
  <c r="J12" i="1"/>
  <c r="L12" i="1" s="1"/>
  <c r="F12" i="1"/>
  <c r="J11" i="1"/>
  <c r="L11" i="1" s="1"/>
  <c r="F11" i="1"/>
  <c r="J10" i="1"/>
  <c r="F10" i="1"/>
  <c r="L9" i="1"/>
  <c r="K9" i="1"/>
  <c r="J9" i="1"/>
  <c r="F9" i="1"/>
  <c r="J8" i="1"/>
  <c r="F8" i="1"/>
  <c r="J7" i="1"/>
  <c r="L7" i="1" s="1"/>
  <c r="F7" i="1"/>
  <c r="J6" i="1"/>
  <c r="F6" i="1"/>
  <c r="J5" i="1"/>
  <c r="L5" i="1" s="1"/>
  <c r="F5" i="1"/>
  <c r="J4" i="1"/>
  <c r="F4" i="1"/>
  <c r="F15" i="1" s="1"/>
  <c r="D15" i="1" s="1"/>
  <c r="K7" i="1" l="1"/>
  <c r="L10" i="1"/>
  <c r="K5" i="1"/>
  <c r="K13" i="1"/>
  <c r="L8" i="1"/>
  <c r="K11" i="1"/>
  <c r="L6" i="1"/>
  <c r="L14" i="1"/>
  <c r="J15" i="1"/>
  <c r="L15" i="1"/>
  <c r="K15" i="1"/>
  <c r="K4" i="1"/>
  <c r="K6" i="1"/>
  <c r="K8" i="1"/>
  <c r="K10" i="1"/>
  <c r="K12" i="1"/>
  <c r="K14" i="1"/>
  <c r="L4" i="1"/>
</calcChain>
</file>

<file path=xl/sharedStrings.xml><?xml version="1.0" encoding="utf-8"?>
<sst xmlns="http://schemas.openxmlformats.org/spreadsheetml/2006/main" count="24" uniqueCount="24">
  <si>
    <t>NOVEMBER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</si>
  <si>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</si>
  <si>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</si>
  <si>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</si>
  <si>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</si>
  <si>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</si>
  <si>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</si>
  <si>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Regulatory Net Off (MDA Debt Repayment) (NGN)</t>
  </si>
  <si>
    <t>Regulatory Net Off (Excess Tariff Remittance) (NGN)</t>
  </si>
  <si>
    <t>TOTAL DISCO PAYMENTS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</si>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</sst>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43" fontId="4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5" fillId="2" borderId="2" xfId="2" applyNumberFormat="1" applyFont="1" applyFill="1" applyBorder="1"/>
    <xf numFmtId="4" fontId="7" fillId="2" borderId="2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3" fillId="3" borderId="2" xfId="0" applyNumberFormat="1" applyFont="1" applyFill="1" applyBorder="1"/>
    <xf numFmtId="43" fontId="3" fillId="3" borderId="2" xfId="1" applyFont="1" applyFill="1" applyBorder="1"/>
    <xf numFmtId="10" fontId="3" fillId="3" borderId="2" xfId="2" applyNumberFormat="1" applyFont="1" applyFill="1" applyBorder="1" applyAlignment="1">
      <alignment horizontal="center"/>
    </xf>
    <xf numFmtId="10" fontId="6" fillId="3" borderId="2" xfId="2" applyNumberFormat="1" applyFont="1" applyFill="1" applyBorder="1"/>
    <xf numFmtId="10" fontId="3" fillId="3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November 2022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November 2022 Remittance'!$E$4:$E$14</c:f>
              <c:numCache>
                <c:formatCode>#,##0.00</c:formatCode>
                <c:ptCount val="11"/>
                <c:pt idx="0">
                  <c:v>11028372086.370001</c:v>
                </c:pt>
                <c:pt idx="1">
                  <c:v>6809155934.6099997</c:v>
                </c:pt>
                <c:pt idx="2">
                  <c:v>6917385517.3299999</c:v>
                </c:pt>
                <c:pt idx="3">
                  <c:v>6503780857.7399998</c:v>
                </c:pt>
                <c:pt idx="4">
                  <c:v>8983144259.7900009</c:v>
                </c:pt>
                <c:pt idx="5">
                  <c:v>10717196652.67</c:v>
                </c:pt>
                <c:pt idx="6">
                  <c:v>4271990087.29</c:v>
                </c:pt>
                <c:pt idx="7">
                  <c:v>5116408107.3299999</c:v>
                </c:pt>
                <c:pt idx="8">
                  <c:v>5239069022.5600004</c:v>
                </c:pt>
                <c:pt idx="9">
                  <c:v>5289086638.6899996</c:v>
                </c:pt>
                <c:pt idx="10">
                  <c:v>2230292005.4299998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8-411E-AB9F-5763B6BE792A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November 2022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November 2022 Remittance'!$F$4:$F$14</c:f>
              <c:numCache>
                <c:formatCode>_(* #,##0.00_);_(* \(#,##0.00\);_(* "-"??_);_(@_)</c:formatCode>
                <c:ptCount val="11"/>
                <c:pt idx="0">
                  <c:v>10173673249.676325</c:v>
                </c:pt>
                <c:pt idx="1">
                  <c:v>5824551986.465394</c:v>
                </c:pt>
                <c:pt idx="2">
                  <c:v>6130187045.4578457</c:v>
                </c:pt>
                <c:pt idx="3">
                  <c:v>5957463265.6898403</c:v>
                </c:pt>
                <c:pt idx="4">
                  <c:v>7257482247.4843416</c:v>
                </c:pt>
                <c:pt idx="5">
                  <c:v>9102115117.1126308</c:v>
                </c:pt>
                <c:pt idx="6">
                  <c:v>2655896237.2681932</c:v>
                </c:pt>
                <c:pt idx="7">
                  <c:v>4208757309.0896578</c:v>
                </c:pt>
                <c:pt idx="8">
                  <c:v>4281891112.1382885</c:v>
                </c:pt>
                <c:pt idx="9">
                  <c:v>4367727746.2302017</c:v>
                </c:pt>
                <c:pt idx="10">
                  <c:v>234180660.57014999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8-411E-AB9F-5763B6BE792A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November 2022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November 2022 Remittance'!$G$4:$G$14</c:f>
              <c:numCache>
                <c:formatCode>#,##0.00</c:formatCode>
                <c:ptCount val="11"/>
                <c:pt idx="0">
                  <c:v>6939056752.0100002</c:v>
                </c:pt>
                <c:pt idx="1">
                  <c:v>3349134833.4899998</c:v>
                </c:pt>
                <c:pt idx="2">
                  <c:v>3422895928.7199998</c:v>
                </c:pt>
                <c:pt idx="3">
                  <c:v>2903629258.52</c:v>
                </c:pt>
                <c:pt idx="4">
                  <c:v>4309409529.2799997</c:v>
                </c:pt>
                <c:pt idx="5">
                  <c:v>7757140357.0900002</c:v>
                </c:pt>
                <c:pt idx="6">
                  <c:v>778358421.41999996</c:v>
                </c:pt>
                <c:pt idx="7">
                  <c:v>869109478.37</c:v>
                </c:pt>
                <c:pt idx="8">
                  <c:v>2303511036.3000002</c:v>
                </c:pt>
                <c:pt idx="9">
                  <c:v>3080968161.2600002</c:v>
                </c:pt>
                <c:pt idx="10">
                  <c:v>234180660.56999999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8-411E-AB9F-5763B6BE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49212</xdr:colOff>
      <xdr:row>16</xdr:row>
      <xdr:rowOff>6349</xdr:rowOff>
    </xdr:from>
    <xdr:to>
      <xdr:col>12</xdr:col>
      <xdr:colOff>57149</xdr:colOff>
      <xdr:row>40</xdr:row>
      <xdr:rowOff>53974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223EA-795E-4317-B4F9-0F7C1F455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42</xdr:row>
      <xdr:rowOff>19050</xdr:rowOff>
    </xdr:from>
    <xdr:to>
      <xdr:col>10</xdr:col>
      <xdr:colOff>619125</xdr:colOff>
      <xdr:row>53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AF9B9E-2AF8-45EB-A8A3-D33414544C2B}"/>
            </a:ext>
          </a:extLst>
        </xdr:cNvPr>
        <xdr:cNvSpPr txBox="1"/>
      </xdr:nvSpPr>
      <xdr:spPr>
        <a:xfrm>
          <a:off x="561975" y="8480425"/>
          <a:ext cx="11280775" cy="21240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/>
            <a:t>November </a:t>
          </a:r>
          <a:r>
            <a:rPr lang="en-US" sz="1200" b="1" u="sng"/>
            <a:t>2022 DisCo Remittances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Discos' expected overall payment performance (based on the Minimum Remittance Order by NERC) is 82.33% but overall DisCo payment performance achieved at the time of generating this report is 65.11% representing 79.07% of the MRO requirements.</a:t>
          </a:r>
        </a:p>
        <a:p>
          <a:endParaRPr lang="en-GB" sz="12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With the implementation of NERC's order on Regulatory Net-Offs, only Yola DisCo satisfied the requirements of the Minimum Remittance Order.</a:t>
          </a:r>
        </a:p>
        <a:p>
          <a:endParaRPr lang="en-GB" sz="12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Subsequent Payments are expected from DisCos with outstanding MRO payments.</a:t>
          </a:r>
        </a:p>
        <a:p>
          <a:endParaRPr lang="en-GB" sz="1200">
            <a:effectLst/>
          </a:endParaRPr>
        </a:p>
        <a:p>
          <a:pPr eaLnBrk="1" fontAlgn="auto" latinLnBrk="0" hangingPunct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For DisCos that have surpassed the month's Minimum Remittance obligation, a review of the annual performance will be carried out in respect of the excess payment.</a:t>
          </a:r>
          <a:endParaRPr lang="en-GB" sz="1200">
            <a:effectLst/>
          </a:endParaRP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NOVEMBER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 t="str">
            <v>ABUJA</v>
          </cell>
          <cell r="D4">
            <v>11028372086.370001</v>
          </cell>
          <cell r="E4">
            <v>10173673249.676325</v>
          </cell>
          <cell r="F4">
            <v>6939056752.0100002</v>
          </cell>
        </row>
        <row r="5">
          <cell r="B5" t="str">
            <v>BENIN</v>
          </cell>
          <cell r="D5">
            <v>6809155934.6099997</v>
          </cell>
          <cell r="E5">
            <v>5824551986.465394</v>
          </cell>
          <cell r="F5">
            <v>3349134833.4899998</v>
          </cell>
        </row>
        <row r="6">
          <cell r="B6" t="str">
            <v>EKO</v>
          </cell>
          <cell r="D6">
            <v>6917385517.3299999</v>
          </cell>
          <cell r="E6">
            <v>6130187045.4578457</v>
          </cell>
          <cell r="F6">
            <v>3422895928.7199998</v>
          </cell>
        </row>
        <row r="7">
          <cell r="B7" t="str">
            <v>ENUGU</v>
          </cell>
          <cell r="D7">
            <v>6503780857.7399998</v>
          </cell>
          <cell r="E7">
            <v>5957463265.6898403</v>
          </cell>
          <cell r="F7">
            <v>2903629258.52</v>
          </cell>
        </row>
        <row r="8">
          <cell r="B8" t="str">
            <v>IBADAN</v>
          </cell>
          <cell r="D8">
            <v>8983144259.7900009</v>
          </cell>
          <cell r="E8">
            <v>7257482247.4843416</v>
          </cell>
          <cell r="F8">
            <v>4309409529.2799997</v>
          </cell>
        </row>
        <row r="9">
          <cell r="B9" t="str">
            <v>IKEJA</v>
          </cell>
          <cell r="D9">
            <v>10717196652.67</v>
          </cell>
          <cell r="E9">
            <v>9102115117.1126308</v>
          </cell>
          <cell r="F9">
            <v>7757140357.0900002</v>
          </cell>
        </row>
        <row r="10">
          <cell r="B10" t="str">
            <v>JOS</v>
          </cell>
          <cell r="D10">
            <v>4271990087.29</v>
          </cell>
          <cell r="E10">
            <v>2655896237.2681932</v>
          </cell>
          <cell r="F10">
            <v>778358421.41999996</v>
          </cell>
        </row>
        <row r="11">
          <cell r="B11" t="str">
            <v>KADUNA</v>
          </cell>
          <cell r="D11">
            <v>5116408107.3299999</v>
          </cell>
          <cell r="E11">
            <v>4208757309.0896578</v>
          </cell>
          <cell r="F11">
            <v>869109478.37</v>
          </cell>
        </row>
        <row r="12">
          <cell r="B12" t="str">
            <v>KANO</v>
          </cell>
          <cell r="D12">
            <v>5239069022.5600004</v>
          </cell>
          <cell r="E12">
            <v>4281891112.1382885</v>
          </cell>
          <cell r="F12">
            <v>2303511036.3000002</v>
          </cell>
        </row>
        <row r="13">
          <cell r="B13" t="str">
            <v>PH</v>
          </cell>
          <cell r="D13">
            <v>5289086638.6899996</v>
          </cell>
          <cell r="E13">
            <v>4367727746.2302017</v>
          </cell>
          <cell r="F13">
            <v>3080968161.2600002</v>
          </cell>
        </row>
        <row r="14">
          <cell r="B14" t="str">
            <v>YOLA</v>
          </cell>
          <cell r="D14">
            <v>2230292005.4299998</v>
          </cell>
          <cell r="E14">
            <v>234180660.57014999</v>
          </cell>
          <cell r="F14">
            <v>234180660.56999999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9455-AF48-4879-8DF7-169596C2A77B}">
  <sheetPr>
    <tabColor theme="3"/>
  </sheetPr>
  <dimension ref="B2:T15"/>
  <sheetViews>
    <sheetView showGridLines="0" tabSelected="1" view="pageBreakPreview" zoomScale="70" zoomScaleNormal="80" zoomScaleSheetLayoutView="70" workbookViewId="0">
      <selection activeCell="S42" sqref="S42"/>
    </sheetView>
  </sheetViews>
  <sheetFormatPr defaultRowHeight="15" x14ac:dyDescent="0.25"/>
  <cols>
    <col min="2" max="2" width="4.28515625" bestFit="1" customWidth="1"/>
    <col min="3" max="3" width="14.42578125" customWidth="1"/>
    <col min="4" max="4" width="23.5703125" customWidth="1"/>
    <col min="5" max="5" width="19.42578125" customWidth="1"/>
    <col min="6" max="6" width="18" bestFit="1" customWidth="1"/>
    <col min="7" max="7" width="19" bestFit="1" customWidth="1"/>
    <col min="8" max="8" width="23.5703125" bestFit="1" customWidth="1"/>
    <col min="9" max="9" width="24.85546875" bestFit="1" customWidth="1"/>
    <col min="10" max="10" width="19" customWidth="1"/>
    <col min="11" max="11" width="24.42578125" customWidth="1"/>
    <col min="12" max="12" width="24.28515625" bestFit="1" customWidth="1"/>
    <col min="13" max="13" width="7.42578125" customWidth="1"/>
  </cols>
  <sheetData>
    <row r="2" spans="2:20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"/>
      <c r="N2" s="1"/>
      <c r="O2" s="1"/>
    </row>
    <row r="3" spans="2:20" s="2" customFormat="1" ht="74.25" customHeight="1" x14ac:dyDescent="0.25"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</row>
    <row r="4" spans="2:20" x14ac:dyDescent="0.25">
      <c r="B4" s="3">
        <v>1</v>
      </c>
      <c r="C4" s="4" t="s">
        <v>12</v>
      </c>
      <c r="D4" s="5">
        <v>0.92249999999999999</v>
      </c>
      <c r="E4" s="13">
        <v>11028372086.370001</v>
      </c>
      <c r="F4" s="6">
        <f>E4*D4</f>
        <v>10173673249.676325</v>
      </c>
      <c r="G4" s="13">
        <v>6939056752.0100002</v>
      </c>
      <c r="H4" s="7"/>
      <c r="I4" s="7">
        <v>0</v>
      </c>
      <c r="J4" s="7">
        <f>G4+H4+I4</f>
        <v>6939056752.0100002</v>
      </c>
      <c r="K4" s="8">
        <f>J4/E4</f>
        <v>0.62920045657382218</v>
      </c>
      <c r="L4" s="9">
        <f>IFERROR(J4/F4, "")</f>
        <v>0.6820601155271786</v>
      </c>
      <c r="S4" s="10"/>
      <c r="T4" s="11"/>
    </row>
    <row r="5" spans="2:20" x14ac:dyDescent="0.25">
      <c r="B5" s="3">
        <v>2</v>
      </c>
      <c r="C5" s="4" t="s">
        <v>13</v>
      </c>
      <c r="D5" s="5">
        <v>0.85540000000000005</v>
      </c>
      <c r="E5" s="13">
        <v>6809155934.6099997</v>
      </c>
      <c r="F5" s="6">
        <f t="shared" ref="F5:F14" si="0">E5*D5</f>
        <v>5824551986.465394</v>
      </c>
      <c r="G5" s="13">
        <v>3349134833.4899998</v>
      </c>
      <c r="H5" s="7"/>
      <c r="I5" s="7">
        <v>2102069470.8199999</v>
      </c>
      <c r="J5" s="7">
        <f t="shared" ref="J5:J14" si="1">G5+H5+I5</f>
        <v>5451204304.3099995</v>
      </c>
      <c r="K5" s="8">
        <f t="shared" ref="K5:K15" si="2">J5/E5</f>
        <v>0.80056975587859291</v>
      </c>
      <c r="L5" s="9">
        <f t="shared" ref="L5:L15" si="3">IFERROR(J5/F5, "")</f>
        <v>0.93590104732124491</v>
      </c>
      <c r="S5" s="10"/>
      <c r="T5" s="11"/>
    </row>
    <row r="6" spans="2:20" x14ac:dyDescent="0.25">
      <c r="B6" s="3">
        <v>3</v>
      </c>
      <c r="C6" s="4" t="s">
        <v>14</v>
      </c>
      <c r="D6" s="5">
        <v>0.88619999999999999</v>
      </c>
      <c r="E6" s="13">
        <v>6917385517.3299999</v>
      </c>
      <c r="F6" s="6">
        <f t="shared" si="0"/>
        <v>6130187045.4578457</v>
      </c>
      <c r="G6" s="13">
        <v>3422895928.7199998</v>
      </c>
      <c r="H6" s="7"/>
      <c r="I6" s="7">
        <v>1588328668.5599999</v>
      </c>
      <c r="J6" s="7">
        <f t="shared" si="1"/>
        <v>5011224597.2799997</v>
      </c>
      <c r="K6" s="8">
        <f t="shared" si="2"/>
        <v>0.72443910849344306</v>
      </c>
      <c r="L6" s="9">
        <f t="shared" si="3"/>
        <v>0.81746683422866517</v>
      </c>
      <c r="S6" s="10"/>
      <c r="T6" s="11"/>
    </row>
    <row r="7" spans="2:20" x14ac:dyDescent="0.25">
      <c r="B7" s="3">
        <v>4</v>
      </c>
      <c r="C7" s="4" t="s">
        <v>15</v>
      </c>
      <c r="D7" s="5">
        <v>0.91600000000000004</v>
      </c>
      <c r="E7" s="13">
        <v>6503780857.7399998</v>
      </c>
      <c r="F7" s="6">
        <f t="shared" si="0"/>
        <v>5957463265.6898403</v>
      </c>
      <c r="G7" s="13">
        <v>2903629258.52</v>
      </c>
      <c r="H7" s="7"/>
      <c r="I7" s="7">
        <v>2619343105.6700001</v>
      </c>
      <c r="J7" s="7">
        <f t="shared" si="1"/>
        <v>5522972364.1900005</v>
      </c>
      <c r="K7" s="8">
        <f t="shared" si="2"/>
        <v>0.84919410493624459</v>
      </c>
      <c r="L7" s="9">
        <f t="shared" si="3"/>
        <v>0.92706780014873857</v>
      </c>
      <c r="S7" s="10"/>
      <c r="T7" s="11"/>
    </row>
    <row r="8" spans="2:20" x14ac:dyDescent="0.25">
      <c r="B8" s="3">
        <v>5</v>
      </c>
      <c r="C8" s="4" t="s">
        <v>16</v>
      </c>
      <c r="D8" s="5">
        <v>0.80789999999999995</v>
      </c>
      <c r="E8" s="13">
        <v>8983144259.7900009</v>
      </c>
      <c r="F8" s="6">
        <f t="shared" si="0"/>
        <v>7257482247.4843416</v>
      </c>
      <c r="G8" s="13">
        <v>4309409529.2799997</v>
      </c>
      <c r="H8" s="7"/>
      <c r="I8" s="7">
        <v>2546834662.0300002</v>
      </c>
      <c r="J8" s="7">
        <f t="shared" si="1"/>
        <v>6856244191.3099995</v>
      </c>
      <c r="K8" s="8">
        <f t="shared" si="2"/>
        <v>0.76323434123168343</v>
      </c>
      <c r="L8" s="9">
        <f t="shared" si="3"/>
        <v>0.94471387700418785</v>
      </c>
      <c r="S8" s="10"/>
      <c r="T8" s="11"/>
    </row>
    <row r="9" spans="2:20" x14ac:dyDescent="0.25">
      <c r="B9" s="3">
        <v>6</v>
      </c>
      <c r="C9" s="4" t="s">
        <v>17</v>
      </c>
      <c r="D9" s="5">
        <v>0.84930000000000005</v>
      </c>
      <c r="E9" s="13">
        <v>10717196652.67</v>
      </c>
      <c r="F9" s="6">
        <f t="shared" si="0"/>
        <v>9102115117.1126308</v>
      </c>
      <c r="G9" s="13">
        <v>7757140357.0900002</v>
      </c>
      <c r="H9" s="7"/>
      <c r="I9" s="7">
        <v>1017665344.1900001</v>
      </c>
      <c r="J9" s="7">
        <f t="shared" si="1"/>
        <v>8774805701.2800007</v>
      </c>
      <c r="K9" s="8">
        <f t="shared" si="2"/>
        <v>0.81875941868566093</v>
      </c>
      <c r="L9" s="9">
        <f t="shared" si="3"/>
        <v>0.96404029045762507</v>
      </c>
      <c r="S9" s="10"/>
      <c r="T9" s="11"/>
    </row>
    <row r="10" spans="2:20" x14ac:dyDescent="0.25">
      <c r="B10" s="3">
        <v>7</v>
      </c>
      <c r="C10" s="4" t="s">
        <v>18</v>
      </c>
      <c r="D10" s="5">
        <v>0.62170000000000003</v>
      </c>
      <c r="E10" s="13">
        <v>4271990087.29</v>
      </c>
      <c r="F10" s="6">
        <f t="shared" si="0"/>
        <v>2655896237.2681932</v>
      </c>
      <c r="G10" s="13">
        <v>778358421.41999996</v>
      </c>
      <c r="H10" s="7"/>
      <c r="I10" s="7">
        <v>1541957560.1800001</v>
      </c>
      <c r="J10" s="7">
        <f t="shared" si="1"/>
        <v>2320315981.5999999</v>
      </c>
      <c r="K10" s="8">
        <f t="shared" si="2"/>
        <v>0.54314638709096974</v>
      </c>
      <c r="L10" s="9">
        <f t="shared" si="3"/>
        <v>0.87364707590633695</v>
      </c>
      <c r="S10" s="10"/>
      <c r="T10" s="11"/>
    </row>
    <row r="11" spans="2:20" x14ac:dyDescent="0.25">
      <c r="B11" s="3">
        <v>8</v>
      </c>
      <c r="C11" s="4" t="s">
        <v>19</v>
      </c>
      <c r="D11" s="5">
        <v>0.8226</v>
      </c>
      <c r="E11" s="13">
        <v>5116408107.3299999</v>
      </c>
      <c r="F11" s="6">
        <f t="shared" si="0"/>
        <v>4208757309.0896578</v>
      </c>
      <c r="G11" s="13">
        <v>869109478.37</v>
      </c>
      <c r="H11" s="7"/>
      <c r="I11" s="7">
        <v>237093130</v>
      </c>
      <c r="J11" s="7">
        <f t="shared" si="1"/>
        <v>1106202608.3699999</v>
      </c>
      <c r="K11" s="8">
        <f t="shared" si="2"/>
        <v>0.21620687505072231</v>
      </c>
      <c r="L11" s="9">
        <f t="shared" si="3"/>
        <v>0.26283354613508669</v>
      </c>
      <c r="S11" s="10"/>
      <c r="T11" s="11"/>
    </row>
    <row r="12" spans="2:20" x14ac:dyDescent="0.25">
      <c r="B12" s="3">
        <v>9</v>
      </c>
      <c r="C12" s="4" t="s">
        <v>20</v>
      </c>
      <c r="D12" s="5">
        <v>0.81730000000000003</v>
      </c>
      <c r="E12" s="13">
        <v>5239069022.5600004</v>
      </c>
      <c r="F12" s="6">
        <f t="shared" si="0"/>
        <v>4281891112.1382885</v>
      </c>
      <c r="G12" s="13">
        <v>2303511036.3000002</v>
      </c>
      <c r="H12" s="7"/>
      <c r="I12" s="7">
        <v>0</v>
      </c>
      <c r="J12" s="7">
        <f t="shared" si="1"/>
        <v>2303511036.3000002</v>
      </c>
      <c r="K12" s="8">
        <f t="shared" si="2"/>
        <v>0.43967945953390408</v>
      </c>
      <c r="L12" s="9">
        <f t="shared" si="3"/>
        <v>0.53796581369619978</v>
      </c>
      <c r="S12" s="10"/>
      <c r="T12" s="11"/>
    </row>
    <row r="13" spans="2:20" x14ac:dyDescent="0.25">
      <c r="B13" s="3">
        <v>10</v>
      </c>
      <c r="C13" s="4" t="s">
        <v>21</v>
      </c>
      <c r="D13" s="5">
        <v>0.82579999999999998</v>
      </c>
      <c r="E13" s="13">
        <v>5289086638.6899996</v>
      </c>
      <c r="F13" s="6">
        <f t="shared" si="0"/>
        <v>4367727746.2302017</v>
      </c>
      <c r="G13" s="13">
        <v>3080968161.2600002</v>
      </c>
      <c r="H13" s="7"/>
      <c r="I13" s="7">
        <v>0</v>
      </c>
      <c r="J13" s="7">
        <f t="shared" si="1"/>
        <v>3080968161.2600002</v>
      </c>
      <c r="K13" s="8">
        <f t="shared" si="2"/>
        <v>0.58251421686355553</v>
      </c>
      <c r="L13" s="9">
        <f t="shared" si="3"/>
        <v>0.70539382037243337</v>
      </c>
      <c r="S13" s="10"/>
      <c r="T13" s="11"/>
    </row>
    <row r="14" spans="2:20" x14ac:dyDescent="0.25">
      <c r="B14" s="3">
        <v>11</v>
      </c>
      <c r="C14" s="4" t="s">
        <v>22</v>
      </c>
      <c r="D14" s="5">
        <v>0.105</v>
      </c>
      <c r="E14" s="13">
        <v>2230292005.4299998</v>
      </c>
      <c r="F14" s="6">
        <f t="shared" si="0"/>
        <v>234180660.57014999</v>
      </c>
      <c r="G14" s="13">
        <v>234180660.56999999</v>
      </c>
      <c r="H14" s="7"/>
      <c r="I14" s="7">
        <v>0</v>
      </c>
      <c r="J14" s="7">
        <f t="shared" si="1"/>
        <v>234180660.56999999</v>
      </c>
      <c r="K14" s="12">
        <f t="shared" si="2"/>
        <v>0.10499999999993274</v>
      </c>
      <c r="L14" s="9">
        <f t="shared" si="3"/>
        <v>0.99999999999935951</v>
      </c>
      <c r="S14" s="10"/>
      <c r="T14" s="11"/>
    </row>
    <row r="15" spans="2:20" x14ac:dyDescent="0.25">
      <c r="B15" s="16"/>
      <c r="C15" s="16" t="s">
        <v>23</v>
      </c>
      <c r="D15" s="19">
        <f>F15/E15</f>
        <v>0.82338007577481664</v>
      </c>
      <c r="E15" s="17">
        <f>SUM(E4:E14)</f>
        <v>73105881169.809982</v>
      </c>
      <c r="F15" s="18">
        <f>SUM(F4:F14)</f>
        <v>60193925977.182884</v>
      </c>
      <c r="G15" s="17">
        <f>SUM(G4:G14)</f>
        <v>35947394417.029999</v>
      </c>
      <c r="H15" s="18">
        <f t="shared" ref="H15:J15" si="4">SUM(H4:H14)</f>
        <v>0</v>
      </c>
      <c r="I15" s="18">
        <f t="shared" si="4"/>
        <v>11653291941.450001</v>
      </c>
      <c r="J15" s="18">
        <f t="shared" si="4"/>
        <v>47600686358.480003</v>
      </c>
      <c r="K15" s="20">
        <f t="shared" si="2"/>
        <v>0.65111979497126038</v>
      </c>
      <c r="L15" s="21">
        <f t="shared" si="3"/>
        <v>0.79078886425390371</v>
      </c>
      <c r="S15" s="10"/>
      <c r="T15" s="11"/>
    </row>
  </sheetData>
  <mergeCells count="1">
    <mergeCell ref="B2:L2"/>
  </mergeCells>
  <conditionalFormatting sqref="L4:L14">
    <cfRule type="cellIs" dxfId="0" priority="1" operator="greaterThan">
      <formula>0.99999</formula>
    </cfRule>
  </conditionalFormatting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November 2022 Remittance</vt:lpstr>
      <vt:lpstr>'DisCo November 2022 Remittance'!Print_Area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2023-03-27T12:52:06Z</cp:lastPrinted>
  <dcterms:created xsi:type="dcterms:W3CDTF">2023-03-27T10:38:24Z</dcterms:created>
  <dcterms:modified xsi:type="dcterms:W3CDTF">2023-03-27T12:53:13Z</dcterms:modified>
</cp:coreProperties>
</file>